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G:\My Drive\BC\Nam 2026\BC STC\BC Dau thau\"/>
    </mc:Choice>
  </mc:AlternateContent>
  <xr:revisionPtr revIDLastSave="0" documentId="13_ncr:1_{84B84954-E1BA-4240-B3F6-9130F33009C7}" xr6:coauthVersionLast="47" xr6:coauthVersionMax="47" xr10:uidLastSave="{00000000-0000-0000-0000-000000000000}"/>
  <bookViews>
    <workbookView xWindow="-120" yWindow="-120" windowWidth="29040" windowHeight="15720" activeTab="1" xr2:uid="{00000000-000D-0000-FFFF-FFFF00000000}"/>
  </bookViews>
  <sheets>
    <sheet name="Bieu 01" sheetId="4" r:id="rId1"/>
    <sheet name="Bieu 02A" sheetId="6" r:id="rId2"/>
    <sheet name="Hướng dẫn nhập" sheetId="15" state="hidden" r:id="rId3"/>
    <sheet name="Kiểm tra kết quả " sheetId="16" state="hidden" r:id="rId4"/>
  </sheets>
  <definedNames>
    <definedName name="_xlnm.Print_Area" localSheetId="0">'Bieu 01'!$A$1:$W$51</definedName>
    <definedName name="_xlnm.Print_Area" localSheetId="1">'Bieu 02A'!$A$1:$G$44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6" l="1"/>
  <c r="E12" i="6"/>
  <c r="D12" i="6"/>
  <c r="R28" i="4"/>
  <c r="R11" i="4"/>
  <c r="R15" i="4"/>
  <c r="V15" i="4" s="1"/>
  <c r="Q28" i="4"/>
  <c r="P28" i="4"/>
  <c r="Q11" i="4"/>
  <c r="Q19" i="4" s="1"/>
  <c r="P11" i="4"/>
  <c r="Q15" i="4"/>
  <c r="P15" i="4"/>
  <c r="Q44" i="4"/>
  <c r="S28" i="4"/>
  <c r="D18" i="6"/>
  <c r="E18" i="6"/>
  <c r="F18" i="6"/>
  <c r="D19" i="6"/>
  <c r="E19" i="6"/>
  <c r="F19" i="6"/>
  <c r="V18" i="4"/>
  <c r="U18" i="4"/>
  <c r="T18" i="4"/>
  <c r="V17" i="4"/>
  <c r="U17" i="4"/>
  <c r="T17" i="4"/>
  <c r="F19" i="4"/>
  <c r="T11" i="4"/>
  <c r="D44" i="6"/>
  <c r="F43" i="6"/>
  <c r="D38" i="6"/>
  <c r="T12" i="4"/>
  <c r="U12" i="4"/>
  <c r="V12" i="4"/>
  <c r="I28" i="16"/>
  <c r="L28" i="16"/>
  <c r="M28" i="16"/>
  <c r="N28" i="16"/>
  <c r="E28" i="16"/>
  <c r="T10" i="4"/>
  <c r="Q20" i="4"/>
  <c r="R20" i="4"/>
  <c r="P20" i="4"/>
  <c r="L10" i="16" s="1"/>
  <c r="M20" i="4"/>
  <c r="N20" i="4"/>
  <c r="L20" i="4"/>
  <c r="I20" i="4"/>
  <c r="G10" i="16"/>
  <c r="J20" i="4"/>
  <c r="H10" i="16" s="1"/>
  <c r="H20" i="4"/>
  <c r="E20" i="4"/>
  <c r="F20" i="4"/>
  <c r="E10" i="16" s="1"/>
  <c r="D20" i="4"/>
  <c r="T16" i="4"/>
  <c r="T15" i="4"/>
  <c r="T14" i="4"/>
  <c r="T13" i="4"/>
  <c r="F44" i="6"/>
  <c r="E38" i="6"/>
  <c r="E43" i="6"/>
  <c r="D19" i="4"/>
  <c r="E44" i="6"/>
  <c r="F28" i="16"/>
  <c r="G28" i="16"/>
  <c r="N27" i="16"/>
  <c r="C27" i="16"/>
  <c r="I27" i="16"/>
  <c r="H27" i="16"/>
  <c r="G27" i="16"/>
  <c r="R45" i="4"/>
  <c r="Q45" i="4"/>
  <c r="P45" i="4"/>
  <c r="N45" i="4"/>
  <c r="M45" i="4"/>
  <c r="L45" i="4"/>
  <c r="J45" i="4"/>
  <c r="I45" i="4"/>
  <c r="K45" i="4" s="1"/>
  <c r="H45" i="4"/>
  <c r="F45" i="4"/>
  <c r="G45" i="4" s="1"/>
  <c r="E45" i="4"/>
  <c r="D10" i="16" s="1"/>
  <c r="R44" i="4"/>
  <c r="P44" i="4"/>
  <c r="N44" i="4"/>
  <c r="M44" i="4"/>
  <c r="O44" i="4" s="1"/>
  <c r="L44" i="4"/>
  <c r="J44" i="4"/>
  <c r="I44" i="4"/>
  <c r="H44" i="4"/>
  <c r="F9" i="16" s="1"/>
  <c r="F44" i="4"/>
  <c r="E44" i="4"/>
  <c r="D45" i="4"/>
  <c r="D44" i="4"/>
  <c r="C9" i="16" s="1"/>
  <c r="R19" i="4"/>
  <c r="P19" i="4"/>
  <c r="M19" i="4"/>
  <c r="N19" i="4"/>
  <c r="I19" i="4"/>
  <c r="J19" i="4"/>
  <c r="H19" i="4"/>
  <c r="E19" i="4"/>
  <c r="V23" i="4"/>
  <c r="V24" i="4"/>
  <c r="V25" i="4"/>
  <c r="V26" i="4"/>
  <c r="V27" i="4"/>
  <c r="V28" i="4"/>
  <c r="V29" i="4"/>
  <c r="V30" i="4"/>
  <c r="V31" i="4"/>
  <c r="V32" i="4"/>
  <c r="V33" i="4"/>
  <c r="V34" i="4"/>
  <c r="V35" i="4"/>
  <c r="V36" i="4"/>
  <c r="V37" i="4"/>
  <c r="V38" i="4"/>
  <c r="V22" i="4"/>
  <c r="U23" i="4"/>
  <c r="U45" i="4" s="1"/>
  <c r="U24" i="4"/>
  <c r="U25" i="4"/>
  <c r="U26" i="4"/>
  <c r="U27" i="4"/>
  <c r="U28" i="4"/>
  <c r="U29" i="4"/>
  <c r="U30" i="4"/>
  <c r="U31" i="4"/>
  <c r="U32" i="4"/>
  <c r="U33" i="4"/>
  <c r="U34" i="4"/>
  <c r="U35" i="4"/>
  <c r="U36" i="4"/>
  <c r="U37" i="4"/>
  <c r="U38" i="4"/>
  <c r="U22" i="4"/>
  <c r="T23" i="4"/>
  <c r="T24" i="4"/>
  <c r="T25" i="4"/>
  <c r="T26" i="4"/>
  <c r="T27" i="4"/>
  <c r="T28" i="4"/>
  <c r="T29" i="4"/>
  <c r="T30" i="4"/>
  <c r="T31" i="4"/>
  <c r="T45" i="4" s="1"/>
  <c r="T32" i="4"/>
  <c r="T33" i="4"/>
  <c r="T34" i="4"/>
  <c r="T35" i="4"/>
  <c r="T36" i="4"/>
  <c r="T37" i="4"/>
  <c r="T38" i="4"/>
  <c r="T22" i="4"/>
  <c r="S23" i="4"/>
  <c r="S24" i="4"/>
  <c r="S25" i="4"/>
  <c r="S26" i="4"/>
  <c r="S27" i="4"/>
  <c r="S29" i="4"/>
  <c r="S30" i="4"/>
  <c r="S31" i="4"/>
  <c r="S32" i="4"/>
  <c r="S33" i="4"/>
  <c r="S34" i="4"/>
  <c r="S35" i="4"/>
  <c r="S36" i="4"/>
  <c r="S37" i="4"/>
  <c r="S38" i="4"/>
  <c r="S22" i="4"/>
  <c r="O23" i="4"/>
  <c r="O24" i="4"/>
  <c r="O25" i="4"/>
  <c r="O26" i="4"/>
  <c r="O27" i="4"/>
  <c r="O28" i="4"/>
  <c r="O29" i="4"/>
  <c r="O30" i="4"/>
  <c r="O31" i="4"/>
  <c r="O32" i="4"/>
  <c r="O33" i="4"/>
  <c r="O34" i="4"/>
  <c r="O35" i="4"/>
  <c r="O36" i="4"/>
  <c r="O37" i="4"/>
  <c r="O38" i="4"/>
  <c r="O22" i="4"/>
  <c r="K23" i="4"/>
  <c r="K24" i="4"/>
  <c r="K25" i="4"/>
  <c r="K26" i="4"/>
  <c r="K27" i="4"/>
  <c r="K28" i="4"/>
  <c r="K29" i="4"/>
  <c r="K30" i="4"/>
  <c r="K31" i="4"/>
  <c r="K32" i="4"/>
  <c r="W32" i="4" s="1"/>
  <c r="K33" i="4"/>
  <c r="K34" i="4"/>
  <c r="K35" i="4"/>
  <c r="K36" i="4"/>
  <c r="K37" i="4"/>
  <c r="K38" i="4"/>
  <c r="K22" i="4"/>
  <c r="G23" i="4"/>
  <c r="G24" i="4"/>
  <c r="W24" i="4" s="1"/>
  <c r="G25" i="4"/>
  <c r="G26" i="4"/>
  <c r="G27" i="4"/>
  <c r="W27" i="4" s="1"/>
  <c r="G28" i="4"/>
  <c r="G29" i="4"/>
  <c r="G30" i="4"/>
  <c r="G31" i="4"/>
  <c r="G32" i="4"/>
  <c r="G33" i="4"/>
  <c r="G34" i="4"/>
  <c r="G35" i="4"/>
  <c r="W35" i="4" s="1"/>
  <c r="G36" i="4"/>
  <c r="W36" i="4" s="1"/>
  <c r="G37" i="4"/>
  <c r="W37" i="4" s="1"/>
  <c r="G38" i="4"/>
  <c r="W38" i="4" s="1"/>
  <c r="G22" i="4"/>
  <c r="W22" i="4" s="1"/>
  <c r="F38" i="6"/>
  <c r="V10" i="4"/>
  <c r="V11" i="4"/>
  <c r="V13" i="4"/>
  <c r="V14" i="4"/>
  <c r="V16" i="4"/>
  <c r="V9" i="4"/>
  <c r="U10" i="4"/>
  <c r="U13" i="4"/>
  <c r="U14" i="4"/>
  <c r="U15" i="4"/>
  <c r="U16" i="4"/>
  <c r="U9" i="4"/>
  <c r="L19" i="4"/>
  <c r="I9" i="16" s="1"/>
  <c r="D43" i="6"/>
  <c r="D18" i="16"/>
  <c r="K10" i="16"/>
  <c r="O45" i="4"/>
  <c r="E27" i="16"/>
  <c r="G33" i="6"/>
  <c r="D39" i="4"/>
  <c r="G37" i="6"/>
  <c r="S13" i="4"/>
  <c r="G19" i="4"/>
  <c r="S15" i="4"/>
  <c r="G26" i="6"/>
  <c r="G21" i="6"/>
  <c r="O13" i="4"/>
  <c r="N39" i="4"/>
  <c r="S14" i="4"/>
  <c r="G13" i="6"/>
  <c r="K15" i="4"/>
  <c r="O19" i="4"/>
  <c r="J39" i="4"/>
  <c r="F39" i="4"/>
  <c r="G38" i="6"/>
  <c r="G25" i="6"/>
  <c r="O17" i="4"/>
  <c r="K20" i="4"/>
  <c r="K17" i="4"/>
  <c r="G14" i="6"/>
  <c r="K14" i="4"/>
  <c r="K9" i="4"/>
  <c r="G14" i="4"/>
  <c r="G35" i="6"/>
  <c r="G11" i="4"/>
  <c r="O20" i="4"/>
  <c r="G28" i="6"/>
  <c r="S19" i="4"/>
  <c r="G16" i="4"/>
  <c r="S12" i="4"/>
  <c r="L39" i="4"/>
  <c r="K16" i="4"/>
  <c r="O12" i="4"/>
  <c r="K11" i="4"/>
  <c r="S20" i="4"/>
  <c r="O10" i="4"/>
  <c r="G8" i="6"/>
  <c r="G11" i="6"/>
  <c r="O9" i="4"/>
  <c r="G29" i="6"/>
  <c r="G23" i="6"/>
  <c r="K12" i="4"/>
  <c r="S18" i="4"/>
  <c r="R39" i="4"/>
  <c r="G27" i="6"/>
  <c r="I39" i="4"/>
  <c r="S9" i="4"/>
  <c r="G44" i="6"/>
  <c r="K19" i="4"/>
  <c r="G22" i="6"/>
  <c r="G34" i="6"/>
  <c r="G9" i="4"/>
  <c r="S17" i="4"/>
  <c r="G9" i="6"/>
  <c r="O18" i="4"/>
  <c r="G24" i="6"/>
  <c r="E39" i="4"/>
  <c r="G31" i="6"/>
  <c r="G18" i="6"/>
  <c r="G43" i="6"/>
  <c r="T9" i="4"/>
  <c r="G12" i="4"/>
  <c r="G19" i="6"/>
  <c r="G10" i="4"/>
  <c r="M39" i="4"/>
  <c r="K13" i="4"/>
  <c r="G18" i="4"/>
  <c r="P39" i="4"/>
  <c r="G30" i="6"/>
  <c r="O11" i="4"/>
  <c r="G13" i="4"/>
  <c r="O15" i="4"/>
  <c r="H39" i="4"/>
  <c r="G32" i="6"/>
  <c r="G15" i="4"/>
  <c r="Q39" i="4"/>
  <c r="G20" i="4"/>
  <c r="O14" i="4"/>
  <c r="G12" i="6"/>
  <c r="K10" i="4"/>
  <c r="S16" i="4"/>
  <c r="G17" i="4"/>
  <c r="G15" i="6"/>
  <c r="K18" i="4"/>
  <c r="S10" i="4"/>
  <c r="O16" i="4"/>
  <c r="S11" i="4"/>
  <c r="G36" i="6"/>
  <c r="G10" i="6"/>
  <c r="E18" i="16" l="1"/>
  <c r="E17" i="16"/>
  <c r="U11" i="4"/>
  <c r="J9" i="16"/>
  <c r="K9" i="16"/>
  <c r="L9" i="16"/>
  <c r="T44" i="4"/>
  <c r="G9" i="16"/>
  <c r="M9" i="16"/>
  <c r="W28" i="4"/>
  <c r="N10" i="16"/>
  <c r="V20" i="4"/>
  <c r="M27" i="16"/>
  <c r="U20" i="4"/>
  <c r="U44" i="4"/>
  <c r="H9" i="16"/>
  <c r="S45" i="4"/>
  <c r="E9" i="16"/>
  <c r="W30" i="4"/>
  <c r="V44" i="4"/>
  <c r="U19" i="4"/>
  <c r="W31" i="4"/>
  <c r="J27" i="16"/>
  <c r="K28" i="16"/>
  <c r="C10" i="16"/>
  <c r="J28" i="16"/>
  <c r="W29" i="4"/>
  <c r="F27" i="16"/>
  <c r="H28" i="16"/>
  <c r="N9" i="16"/>
  <c r="W25" i="4"/>
  <c r="F10" i="16"/>
  <c r="V45" i="4"/>
  <c r="W23" i="4"/>
  <c r="W26" i="4"/>
  <c r="G44" i="4"/>
  <c r="I10" i="16"/>
  <c r="T20" i="4"/>
  <c r="C18" i="16"/>
  <c r="D28" i="16"/>
  <c r="D27" i="16"/>
  <c r="V19" i="4"/>
  <c r="W34" i="4"/>
  <c r="K44" i="4"/>
  <c r="K27" i="16"/>
  <c r="C28" i="16"/>
  <c r="J10" i="16"/>
  <c r="D17" i="16"/>
  <c r="W33" i="4"/>
  <c r="D9" i="16"/>
  <c r="L27" i="16"/>
  <c r="C17" i="16"/>
  <c r="W45" i="4"/>
  <c r="M10" i="16"/>
  <c r="K39" i="4"/>
  <c r="U39" i="4"/>
  <c r="G39" i="4"/>
  <c r="W17" i="4"/>
  <c r="W19" i="4"/>
  <c r="W16" i="4"/>
  <c r="W10" i="4"/>
  <c r="W20" i="4"/>
  <c r="W18" i="4"/>
  <c r="T19" i="4"/>
  <c r="W12" i="4"/>
  <c r="S39" i="4"/>
  <c r="O39" i="4"/>
  <c r="T39" i="4"/>
  <c r="W9" i="4"/>
  <c r="W11" i="4"/>
  <c r="W13" i="4"/>
  <c r="W15" i="4"/>
  <c r="V39" i="4"/>
  <c r="W14" i="4"/>
  <c r="S44" i="4" l="1"/>
  <c r="W44" i="4" s="1"/>
  <c r="W39" i="4"/>
</calcChain>
</file>

<file path=xl/sharedStrings.xml><?xml version="1.0" encoding="utf-8"?>
<sst xmlns="http://schemas.openxmlformats.org/spreadsheetml/2006/main" count="322" uniqueCount="100">
  <si>
    <t xml:space="preserve">   </t>
  </si>
  <si>
    <t>Đơn vị: Triệu đồng</t>
  </si>
  <si>
    <t xml:space="preserve">Người báo cáo </t>
  </si>
  <si>
    <t>Trong nước</t>
  </si>
  <si>
    <t>Quốc tế</t>
  </si>
  <si>
    <t>Tổng giá gói thầu</t>
  </si>
  <si>
    <t>Tổng giá trúng thầu</t>
  </si>
  <si>
    <t>Dự án quan trọng quốc gia do Quốc hội chủ trương đầu tư
(1)</t>
  </si>
  <si>
    <t>Dự án nhóm A
(2)</t>
  </si>
  <si>
    <t>Dự án nhóm B
(3)</t>
  </si>
  <si>
    <t>Dự án nhóm C
(4)</t>
  </si>
  <si>
    <t>LĨNH VỰC VÀ HÌNH THỨC</t>
  </si>
  <si>
    <t>Tổng số gói thầu</t>
  </si>
  <si>
    <t>Chênh lệch</t>
  </si>
  <si>
    <t>I. THEO LĨNH VỰC ĐẤU THẦU</t>
  </si>
  <si>
    <t>Tổng cộng I</t>
  </si>
  <si>
    <t>II. THEO HÌNH THỨC LỰA CHỌN NHÀ THẦU</t>
  </si>
  <si>
    <t>1. Rộng rãi</t>
  </si>
  <si>
    <t>4. Chào hàng cạnh tranh</t>
  </si>
  <si>
    <t>2. Hạn chế</t>
  </si>
  <si>
    <t>3. Chỉ định thầu</t>
  </si>
  <si>
    <t>5. Mua sắm trực tiếp</t>
  </si>
  <si>
    <t>6. Tự thực hiện</t>
  </si>
  <si>
    <t>Tổng cộng II</t>
  </si>
  <si>
    <t xml:space="preserve">_____,ngày_____tháng_____năm </t>
  </si>
  <si>
    <t>1. Phi tư vấn</t>
  </si>
  <si>
    <t>2. Tư vấn</t>
  </si>
  <si>
    <t>3. Mua sắm hàng hóa</t>
  </si>
  <si>
    <t>4. Xây lắp</t>
  </si>
  <si>
    <t>5. Hỗn hợp</t>
  </si>
  <si>
    <t>Tổng 
số gói 
thầu</t>
  </si>
  <si>
    <t>Tổng 
giá gói thầu</t>
  </si>
  <si>
    <t>Tổng
 giá
 trúng 
thầu</t>
  </si>
  <si>
    <t>Tổng 
số gói
 thầu</t>
  </si>
  <si>
    <t>Tổng
 giá 
trúng
 thầu</t>
  </si>
  <si>
    <t>Tổng
 giá
 trúng
 thầu</t>
  </si>
  <si>
    <t>Tổng
 số gói
 thầu</t>
  </si>
  <si>
    <t>Tổng 
giá 
trúng
 thầu</t>
  </si>
  <si>
    <t>Tổng 
giá gói 
thầu</t>
  </si>
  <si>
    <t>8. Tham gia thực hiện của cộng đồng</t>
  </si>
  <si>
    <t>KQM</t>
  </si>
  <si>
    <t>QM</t>
  </si>
  <si>
    <t>MPI2017</t>
  </si>
  <si>
    <t>HƯỚNG DẪN NHẬP THÔNG TIN TRÊN BIỂU MẪU VÀ SỬ DỤNG CHỨC NĂNG HỆ THỐNG</t>
  </si>
  <si>
    <t>Thông tin kiểm tra</t>
  </si>
  <si>
    <t>Các nội dung báo cáo không sử dụng đúng biểu mẫu được cung cấp sẽ không tải được lên hệ thống qua chức năng nộp báo cáo do sai khác định dạng, cấu trúc dữ liệu.</t>
  </si>
  <si>
    <t>Các đơn vị chỉ nhập thông tin vào các ô cung cấp không bị khóa, các dữ liệu tính toán như tổng cộng, chênh lệch sẽ được tự động thực hiện qua mẫu excel không cần phải nhập trực tiếp. Trường hợp nhập sai vào ô tính toán sẽ hiển thị cảnh báo không cho phép nhập thông tin</t>
  </si>
  <si>
    <t xml:space="preserve">Định dạng dấu chấm, dấu phẩy theo quy định của Việt Nam vì vậy cần kiểm tra việc hiển thị trên biểu mẫu của từng máy, </t>
  </si>
  <si>
    <t>trong trường hợp chưa thấy Excel hiển thị theo đúng mong muốn có thể sử dụng lựa chọn định dạng trong Excel Options như ảnh dưới đây để có dữ liệu hiển thị chuẩn xác thuận tiện kiểm tra.</t>
  </si>
  <si>
    <t xml:space="preserve">Số liệu nhập vào biểu mẫu yêu cầu cân đối tổng số giữa các gói thầu thực hiện Không qua mạng và các gói thầu thực hiện Qua mạng, </t>
  </si>
  <si>
    <t>để hỗ trợ các đơn vị kiểm tra số liệu trên excel trước khi thực hiện tải lên hệ thống có 3 bảng Kiểm tra tương ứng với 3 biểu mẫu như dưới đây</t>
  </si>
  <si>
    <t>Trường hợp các cột số liệu đã chính xác các bảng sẽ hiển thị toàn bộ màu xanh và có thể tiến hành nộp báo cáo qua hệ thống muasamcong</t>
  </si>
  <si>
    <t>Trường hợp có cột số liệu chưa chính xác không cân đối thì cột tương ứng sẽ hiển thị dấu X. Đơn vị cần kiểm tra lại số liệu các gói thầu KQM và QM để hoàn thành.</t>
  </si>
  <si>
    <t>Bảng kiểm tra số liệu Biểu số 1</t>
  </si>
  <si>
    <t>Bảng kiểm tra số liệu Biểu số 2</t>
  </si>
  <si>
    <t>Các đơn vị không tự ý thay đổi định dạng, chèn hoặc xóa bớt các dòng cột trong bảng số liệu. Không copy sang file khác để thực hiện vì khi nộp báo cáo qua hệ thống sẽ báo lỗi không thành công.</t>
  </si>
  <si>
    <t>Bảng kiểm tra số liệu Biểu số 3</t>
  </si>
  <si>
    <t>Sau khi đã hoàn thành nhập dữ liệu trên tệp Excel biểu mẫu, đơn vị tiến hành nộp báo cáo qua chức năng tương ứng với tài khoản đăng nhập của đơn vị.</t>
  </si>
  <si>
    <t xml:space="preserve">Trường hợp gặp lỗi do tệp excel không đúng định dạng ban hành, số liệu nhập vào do copy/paste sai định dạng không phải là số hợp lệ, </t>
  </si>
  <si>
    <t>số liệu nhập vào không hợp lệ như nhập số âm, tổng số gói thầu là số thập phân… chức năng nộp báo cáo sẽ hiển thị thông báo tương ứng. Đơn vị thực hiện hiệu chỉnh tệp excel trước khi thực hiện nộp lại.</t>
  </si>
  <si>
    <t>PHẦN 1: HƯỚNG DẪN NHẬP LIỆU TRÊN FILE EXCEL</t>
  </si>
  <si>
    <t>PHẦN 2: HƯỚNG DẪN KIỂM TRA KẾT QUẢ NHẬP LIỆU FILE EXCEL</t>
  </si>
  <si>
    <t>PHẦN 3: HƯỚNG DẪN UPLOAD EXCEL LÊN HỆ THỐNG MUASAMCONG.MPI.GOV.VN</t>
  </si>
  <si>
    <t>Sau khi người dùng nhập xong dữ liệu chọn sheet "Kiểm tra kết quả" và cách đối chiếu chi tiết dưới đây.</t>
  </si>
  <si>
    <t>x</t>
  </si>
  <si>
    <t>Số liệu nhập vào biểu mẫu yêu cầu sử dụng đơn vị là Triệu đồng, vì vậy các đơn vị chủ động làm tròn số liệu đến phần nguyên, không sử dụng phần thập phân.</t>
  </si>
  <si>
    <t xml:space="preserve"> KQM</t>
  </si>
  <si>
    <t xml:space="preserve"> QM</t>
  </si>
  <si>
    <t xml:space="preserve">Tổng số gói thầu </t>
  </si>
  <si>
    <t xml:space="preserve">Tổng giá gói thầu </t>
  </si>
  <si>
    <t xml:space="preserve">Tổng giá trúng thầu </t>
  </si>
  <si>
    <t xml:space="preserve">Chênh lệch </t>
  </si>
  <si>
    <t>Cộng 1 + 2 + 3 +4)</t>
  </si>
  <si>
    <t>Các dòng màu xám là những ô tự động tính theo công thức, người dùng không được phép chỉnh sửa hay can thiệp vào các ô này.</t>
  </si>
  <si>
    <t>Các đơn vị phải thực hiện đính kèm đẩy đủ các nội dung biểu mẫu theo quy định.</t>
  </si>
  <si>
    <t>Các đơn vị đăng nhập</t>
  </si>
  <si>
    <t xml:space="preserve"> BÁO CÁO TỔNG HỢP KẾT QUẢ LỰA CHỌN NHÀ THẦU NĂM 2022</t>
  </si>
  <si>
    <t>Căn cứ trên Yêu cầu báo cáo 2022 và đề cương báo cáo, các đơn vị nhập dữ liệu theo biểu mẫu được cung cấp qua địa chỉ https://muasamcong.mpi.gov.vn</t>
  </si>
  <si>
    <r>
      <t xml:space="preserve">Sau đó chọn </t>
    </r>
    <r>
      <rPr>
        <b/>
        <sz val="10"/>
        <rFont val="Arial"/>
        <family val="2"/>
      </rPr>
      <t xml:space="preserve">Báo cáo công tác đấu thầu hàng năm </t>
    </r>
    <r>
      <rPr>
        <sz val="10"/>
        <rFont val="Arial"/>
        <family val="2"/>
      </rPr>
      <t>và chọn nút</t>
    </r>
    <r>
      <rPr>
        <b/>
        <sz val="10"/>
        <rFont val="Arial"/>
        <family val="2"/>
      </rPr>
      <t xml:space="preserve"> Tạo báo cáo. </t>
    </r>
    <r>
      <rPr>
        <sz val="10"/>
        <rFont val="Arial"/>
        <family val="2"/>
      </rPr>
      <t>Lưu ý: Đơn vị cần tải và chạy ứng dụng VNeGP Client Agent để thực hiện upload tệp đính kèm</t>
    </r>
  </si>
  <si>
    <t>Đơn vị thực hiện theo hình ảnh minh họa dưới đây:</t>
  </si>
  <si>
    <t>Mọi chi tiết xin liên hệ: 
- Đối với lựa chọn nhà thầu: Anh Vũ Tiến Đạt, SĐT: 080.44739, DĐ 0866.103.246. 
- Đối với lựa chọn nhà đầu tư sử dụng đất và xã hội hóa: Anh Nguyễn Viết Trung, ĐT: 080.44775, DĐ 0916.999.961. 
- Đối với việc tải số liệu lên hệ thống mạng đấu thầu quốc gia: Anh Dương Văn Hợp DĐ 0949.869.362.</t>
  </si>
  <si>
    <t>9. Đàm phán giá</t>
  </si>
  <si>
    <t>1. Đấu thầu rộng rãi</t>
  </si>
  <si>
    <t>2. Đấu thầu hạn chế</t>
  </si>
  <si>
    <t>7. Lựa chọn nhà thầu trong trường hợp đặc biệt</t>
  </si>
  <si>
    <t xml:space="preserve">BIỂU TỔNG HỢP KẾT QUẢ LỰA CHỌN NHÀ THẦU </t>
  </si>
  <si>
    <t>10. Mua sắm trực tuyến</t>
  </si>
  <si>
    <t>11. Chào giá trực tuyến</t>
  </si>
  <si>
    <t>CÁC GÓI THẦU THUỘC DỰ ÁN ĐẦU TƯ THEO QUY ĐỊNH TẠI ĐIỂM A KHOẢN 1 ĐIỀU 2 VÀ ĐIỂM A KHOẢN 2 ĐIỀU 2 LUẬT ĐẤU THẦU SỐ 22/2023/QH15</t>
  </si>
  <si>
    <r>
      <t xml:space="preserve">Người báo cáo
</t>
    </r>
    <r>
      <rPr>
        <i/>
        <sz val="10"/>
        <color indexed="8"/>
        <rFont val="Times New Roman"/>
        <family val="1"/>
        <charset val="163"/>
      </rPr>
      <t>(tên, số điện thoại, địa chỉ email)</t>
    </r>
  </si>
  <si>
    <t xml:space="preserve">BIỂU SỐ 02A </t>
  </si>
  <si>
    <t>5.Hỗn hợp</t>
  </si>
  <si>
    <t>Dự án quan trọng quốc gia 
(1)</t>
  </si>
  <si>
    <t>BIỂU SỐ 01</t>
  </si>
  <si>
    <t xml:space="preserve">       BIỂU TỔNG HỢP KẾT QUẢ LỰA CHỌN NHÀ THẦU 
GÓI THẦU THUỘC DỰ TOÁN MUA SẮM QUY ĐỊNH TẠI ĐIỂM A KHOẢN 1 ĐIỀU 2 LUẬT ĐẤU THẦU SỐ 22/2023/QH15 </t>
  </si>
  <si>
    <t>Ghi chú: Số liệu tổng hợp tại Biểu này bao gồm cả (1) gói thầu dùng vốn đối ứng trong dự án ODA đã được cân đối trong nguồn chi thường xuyên và (2) mua sắm tập trung được tổng hợp tại Biểu số 04. Không bao gồm số liệu được tổng hợp tại biểu số 2B
KQM: Lựa chọn nhà thầu thông thường (không thực hiện qua mạng)
QM: Lựa chọn nhà thầu qua mạng</t>
  </si>
  <si>
    <t>Dự án nhóm C</t>
  </si>
  <si>
    <t>Mai Tiến Trình</t>
  </si>
  <si>
    <t>(SĐT: 972182599)</t>
  </si>
  <si>
    <t>(Kèm theo Báo cáo số      /BC-UBND ngày    tháng 01/2026 của UBND xã Tây Thái Ninh)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</si>
</sst>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
  </numFmts>
  <fonts count="41" x14ac:knownFonts="1">
    <font>
      <sz val="10"/>
      <name val="Arial"/>
    </font>
    <font>
      <sz val="10"/>
      <name val="Arial"/>
    </font>
    <font>
      <sz val="8"/>
      <name val="Arial"/>
      <family val="2"/>
    </font>
    <font>
      <sz val="10"/>
      <name val="Arial"/>
      <family val="2"/>
    </font>
    <font>
      <sz val="9"/>
      <name val="Times New Roman"/>
      <family val="1"/>
    </font>
    <font>
      <b/>
      <sz val="9"/>
      <name val="Times New Roman"/>
      <family val="1"/>
    </font>
    <font>
      <sz val="11"/>
      <name val="Arial"/>
      <family val="2"/>
    </font>
    <font>
      <i/>
      <sz val="11"/>
      <name val=".VnTime"/>
      <family val="2"/>
    </font>
    <font>
      <b/>
      <sz val="11"/>
      <name val=".VnTime"/>
      <family val="2"/>
    </font>
    <font>
      <sz val="11"/>
      <name val=".VnTime"/>
      <family val="2"/>
    </font>
    <font>
      <b/>
      <sz val="10"/>
      <name val="Times New Roman"/>
      <family val="1"/>
    </font>
    <font>
      <b/>
      <i/>
      <sz val="10"/>
      <name val="Times New Roman"/>
      <family val="1"/>
    </font>
    <font>
      <sz val="10"/>
      <name val="Arial"/>
      <family val="2"/>
    </font>
    <font>
      <sz val="10"/>
      <name val="Times New Roman"/>
      <family val="1"/>
    </font>
    <font>
      <b/>
      <sz val="10"/>
      <name val="Times New Roman"/>
      <family val="1"/>
      <charset val="163"/>
    </font>
    <font>
      <sz val="10"/>
      <name val="Times New Roman"/>
      <family val="1"/>
      <charset val="163"/>
    </font>
    <font>
      <i/>
      <sz val="10"/>
      <name val=".VnTime"/>
      <family val="2"/>
    </font>
    <font>
      <b/>
      <sz val="10"/>
      <name val="Arial"/>
      <family val="2"/>
    </font>
    <font>
      <b/>
      <i/>
      <sz val="10"/>
      <name val="Arial"/>
      <family val="2"/>
    </font>
    <font>
      <i/>
      <sz val="10"/>
      <color indexed="8"/>
      <name val="Times New Roman"/>
      <family val="1"/>
      <charset val="163"/>
    </font>
    <font>
      <b/>
      <i/>
      <sz val="9"/>
      <color theme="1"/>
      <name val="Times New Roman"/>
      <family val="1"/>
    </font>
    <font>
      <i/>
      <sz val="9"/>
      <color theme="1"/>
      <name val="Times New Roman"/>
      <family val="1"/>
    </font>
    <font>
      <sz val="9"/>
      <color theme="1"/>
      <name val="Times New Roman"/>
      <family val="1"/>
    </font>
    <font>
      <sz val="11"/>
      <color theme="1"/>
      <name val="Times New Roman"/>
      <family val="1"/>
      <charset val="163"/>
    </font>
    <font>
      <b/>
      <sz val="10"/>
      <color theme="1"/>
      <name val="Times New Roman"/>
      <family val="1"/>
      <charset val="163"/>
    </font>
    <font>
      <sz val="10"/>
      <color theme="1"/>
      <name val="Times New Roman"/>
      <family val="1"/>
      <charset val="163"/>
    </font>
    <font>
      <b/>
      <sz val="10"/>
      <color theme="1"/>
      <name val="Times New Roman"/>
      <family val="1"/>
    </font>
    <font>
      <sz val="11"/>
      <color theme="1"/>
      <name val="Arial"/>
      <family val="2"/>
    </font>
    <font>
      <b/>
      <i/>
      <sz val="11"/>
      <color theme="1"/>
      <name val="Times New Roman"/>
      <family val="1"/>
      <charset val="163"/>
    </font>
    <font>
      <sz val="10"/>
      <color theme="1"/>
      <name val="Times New Roman"/>
      <family val="1"/>
    </font>
    <font>
      <i/>
      <sz val="11"/>
      <color theme="1"/>
      <name val=".VnTime"/>
      <family val="2"/>
    </font>
    <font>
      <b/>
      <sz val="11"/>
      <color theme="1"/>
      <name val=".VnTime"/>
      <family val="2"/>
    </font>
    <font>
      <b/>
      <i/>
      <sz val="10"/>
      <color theme="1"/>
      <name val="Times New Roman"/>
      <family val="1"/>
    </font>
    <font>
      <b/>
      <sz val="9"/>
      <color theme="1"/>
      <name val="Times New Roman"/>
      <family val="1"/>
    </font>
    <font>
      <sz val="12"/>
      <color theme="1"/>
      <name val="Times New Roman"/>
      <family val="1"/>
    </font>
    <font>
      <b/>
      <u/>
      <sz val="12"/>
      <color theme="1"/>
      <name val="Times New Roman"/>
      <family val="1"/>
    </font>
    <font>
      <b/>
      <i/>
      <sz val="10"/>
      <color theme="1"/>
      <name val="Times New Roman"/>
      <family val="1"/>
      <charset val="163"/>
    </font>
    <font>
      <i/>
      <sz val="10"/>
      <color theme="1"/>
      <name val="Times New Roman"/>
      <family val="1"/>
      <charset val="163"/>
    </font>
    <font>
      <b/>
      <sz val="12"/>
      <color theme="1"/>
      <name val="Times New Roman"/>
      <family val="1"/>
    </font>
    <font>
      <b/>
      <sz val="12"/>
      <color theme="1"/>
      <name val="Times New Roman"/>
      <family val="1"/>
      <charset val="163"/>
    </font>
    <font>
      <i/>
      <sz val="12"/>
      <color theme="1"/>
      <name val="Times New Roman"/>
      <family val="1"/>
    </font>
  </fonts>
  <fills count="3">
    <fill>
      <patternFill patternType="none"/>
    </fill>
    <fill>
      <patternFill patternType="gray125"/>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3" fillId="0" borderId="0"/>
  </cellStyleXfs>
  <cellXfs count="169">
    <xf numFmtId="0" fontId="0" fillId="0" borderId="0" xfId="0"/>
    <xf numFmtId="3" fontId="4" fillId="0" borderId="1" xfId="0" applyNumberFormat="1" applyFont="1" applyBorder="1" applyAlignment="1">
      <alignment horizontal="center" vertical="center" wrapText="1"/>
    </xf>
    <xf numFmtId="0" fontId="6" fillId="0" borderId="0" xfId="0" applyFont="1"/>
    <xf numFmtId="0" fontId="7" fillId="0" borderId="0" xfId="0" applyFont="1"/>
    <xf numFmtId="0" fontId="8" fillId="0" borderId="0" xfId="0" applyFont="1"/>
    <xf numFmtId="0" fontId="9" fillId="0" borderId="0" xfId="0" quotePrefix="1" applyFont="1"/>
    <xf numFmtId="0" fontId="9" fillId="0" borderId="0" xfId="0" applyFont="1"/>
    <xf numFmtId="0" fontId="12" fillId="0" borderId="0" xfId="0" applyFont="1"/>
    <xf numFmtId="0" fontId="11" fillId="0" borderId="0" xfId="0" applyFont="1"/>
    <xf numFmtId="0" fontId="15" fillId="0" borderId="0" xfId="0" applyFont="1"/>
    <xf numFmtId="0" fontId="14" fillId="0" borderId="1" xfId="0" applyFont="1" applyBorder="1" applyAlignment="1">
      <alignment horizontal="center" vertical="center" wrapText="1"/>
    </xf>
    <xf numFmtId="0" fontId="11" fillId="0" borderId="0" xfId="0" applyFont="1" applyAlignment="1">
      <alignment horizontal="left"/>
    </xf>
    <xf numFmtId="0" fontId="16" fillId="0" borderId="0" xfId="0" applyFont="1"/>
    <xf numFmtId="0" fontId="3" fillId="0" borderId="0" xfId="0" applyFont="1"/>
    <xf numFmtId="3" fontId="13" fillId="0" borderId="1" xfId="0" applyNumberFormat="1" applyFont="1" applyBorder="1" applyAlignment="1">
      <alignment horizontal="center" vertical="center" wrapText="1"/>
    </xf>
    <xf numFmtId="0" fontId="6" fillId="0" borderId="0" xfId="0" applyFont="1" applyProtection="1">
      <protection hidden="1"/>
    </xf>
    <xf numFmtId="0" fontId="7" fillId="0" borderId="0" xfId="0" applyFont="1" applyProtection="1">
      <protection hidden="1"/>
    </xf>
    <xf numFmtId="0" fontId="14" fillId="0" borderId="2" xfId="0" applyFont="1" applyBorder="1" applyAlignment="1">
      <alignment horizontal="center" vertical="center" wrapText="1"/>
    </xf>
    <xf numFmtId="0" fontId="0" fillId="0" borderId="1" xfId="0" applyBorder="1" applyAlignment="1">
      <alignment horizontal="center" vertical="center"/>
    </xf>
    <xf numFmtId="2" fontId="3" fillId="0" borderId="0" xfId="0" applyNumberFormat="1" applyFont="1"/>
    <xf numFmtId="0" fontId="17" fillId="0" borderId="0" xfId="0" applyFont="1"/>
    <xf numFmtId="0" fontId="18" fillId="0" borderId="0" xfId="0" applyFont="1"/>
    <xf numFmtId="0" fontId="17" fillId="2" borderId="0" xfId="0" applyFont="1" applyFill="1"/>
    <xf numFmtId="0" fontId="0" fillId="2" borderId="0" xfId="0" applyFill="1"/>
    <xf numFmtId="0" fontId="3" fillId="2" borderId="0" xfId="0" applyFont="1" applyFill="1"/>
    <xf numFmtId="3" fontId="20" fillId="0" borderId="0" xfId="0" applyNumberFormat="1" applyFont="1" applyAlignment="1">
      <alignment horizontal="right"/>
    </xf>
    <xf numFmtId="3" fontId="20" fillId="0" borderId="0" xfId="0" applyNumberFormat="1" applyFont="1"/>
    <xf numFmtId="3" fontId="20" fillId="0" borderId="0" xfId="0" applyNumberFormat="1" applyFont="1" applyAlignment="1">
      <alignment horizontal="left"/>
    </xf>
    <xf numFmtId="3" fontId="21" fillId="0" borderId="0" xfId="0" applyNumberFormat="1" applyFont="1"/>
    <xf numFmtId="3" fontId="22" fillId="0" borderId="0" xfId="0" applyNumberFormat="1" applyFont="1"/>
    <xf numFmtId="3" fontId="25" fillId="0" borderId="3" xfId="0" applyNumberFormat="1" applyFont="1" applyBorder="1" applyAlignment="1">
      <alignment horizontal="right" vertical="center" wrapText="1"/>
    </xf>
    <xf numFmtId="3" fontId="24" fillId="0" borderId="3" xfId="0" applyNumberFormat="1" applyFont="1" applyBorder="1" applyAlignment="1">
      <alignment horizontal="right" vertical="center" wrapText="1"/>
    </xf>
    <xf numFmtId="3" fontId="26" fillId="0" borderId="1" xfId="0" applyNumberFormat="1" applyFont="1" applyBorder="1" applyAlignment="1">
      <alignment horizontal="right" vertical="center" wrapText="1"/>
    </xf>
    <xf numFmtId="3" fontId="25" fillId="0" borderId="1" xfId="0" applyNumberFormat="1" applyFont="1" applyBorder="1" applyAlignment="1">
      <alignment horizontal="right" vertical="center" wrapText="1"/>
    </xf>
    <xf numFmtId="3" fontId="26" fillId="0" borderId="4" xfId="0" applyNumberFormat="1" applyFont="1" applyBorder="1" applyAlignment="1">
      <alignment horizontal="right" vertical="center" wrapText="1"/>
    </xf>
    <xf numFmtId="0" fontId="27" fillId="0" borderId="0" xfId="0" applyFont="1" applyProtection="1">
      <protection hidden="1"/>
    </xf>
    <xf numFmtId="0" fontId="27" fillId="0" borderId="0" xfId="0" applyFont="1"/>
    <xf numFmtId="0" fontId="23" fillId="0" borderId="0" xfId="0" applyFont="1"/>
    <xf numFmtId="0" fontId="28" fillId="0" borderId="0" xfId="0" applyFont="1" applyAlignment="1">
      <alignment horizontal="right"/>
    </xf>
    <xf numFmtId="0" fontId="24" fillId="0" borderId="1" xfId="0" applyFont="1" applyBorder="1" applyAlignment="1">
      <alignment horizontal="center" vertical="center" wrapText="1"/>
    </xf>
    <xf numFmtId="0" fontId="25" fillId="0" borderId="3" xfId="0" applyFont="1" applyBorder="1" applyAlignment="1">
      <alignment horizontal="center" vertical="center" wrapText="1"/>
    </xf>
    <xf numFmtId="164" fontId="25" fillId="0" borderId="1" xfId="1" applyNumberFormat="1" applyFont="1" applyFill="1" applyBorder="1" applyAlignment="1" applyProtection="1">
      <alignment horizontal="right" vertical="center" wrapText="1"/>
      <protection locked="0"/>
    </xf>
    <xf numFmtId="3" fontId="25" fillId="0" borderId="1" xfId="0" applyNumberFormat="1" applyFont="1" applyBorder="1" applyAlignment="1">
      <alignment horizontal="center"/>
    </xf>
    <xf numFmtId="164" fontId="25" fillId="0" borderId="1" xfId="1" applyNumberFormat="1" applyFont="1" applyFill="1" applyBorder="1" applyAlignment="1" applyProtection="1">
      <alignment horizontal="right"/>
      <protection locked="0"/>
    </xf>
    <xf numFmtId="4" fontId="25" fillId="0" borderId="1" xfId="0" applyNumberFormat="1" applyFont="1" applyBorder="1" applyAlignment="1">
      <alignment horizontal="center"/>
    </xf>
    <xf numFmtId="0" fontId="25" fillId="0" borderId="1" xfId="0" applyFont="1" applyBorder="1" applyAlignment="1">
      <alignment horizontal="center" vertical="center" wrapText="1"/>
    </xf>
    <xf numFmtId="3" fontId="25" fillId="0" borderId="1" xfId="0" applyNumberFormat="1" applyFont="1" applyBorder="1" applyAlignment="1">
      <alignment horizontal="center" vertical="center" wrapText="1"/>
    </xf>
    <xf numFmtId="0" fontId="25" fillId="0" borderId="1" xfId="0" applyFont="1" applyBorder="1" applyAlignment="1">
      <alignment horizontal="center"/>
    </xf>
    <xf numFmtId="0" fontId="25" fillId="0" borderId="3" xfId="0" applyFont="1" applyBorder="1" applyAlignment="1">
      <alignment vertical="center" wrapText="1"/>
    </xf>
    <xf numFmtId="3" fontId="24" fillId="0" borderId="4" xfId="0" applyNumberFormat="1" applyFont="1" applyBorder="1" applyAlignment="1">
      <alignment horizontal="center" vertical="center" wrapText="1"/>
    </xf>
    <xf numFmtId="3" fontId="27" fillId="0" borderId="0" xfId="0" applyNumberFormat="1" applyFont="1" applyProtection="1">
      <protection hidden="1"/>
    </xf>
    <xf numFmtId="0" fontId="29" fillId="0" borderId="1" xfId="0" applyFont="1" applyBorder="1" applyAlignment="1">
      <alignment horizontal="left" vertical="center" wrapText="1"/>
    </xf>
    <xf numFmtId="3" fontId="22"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xf>
    <xf numFmtId="3" fontId="22" fillId="0" borderId="1" xfId="0" applyNumberFormat="1" applyFont="1" applyBorder="1" applyAlignment="1">
      <alignment horizontal="left" vertical="center" wrapText="1"/>
    </xf>
    <xf numFmtId="0" fontId="30" fillId="0" borderId="0" xfId="0" applyFont="1" applyProtection="1">
      <protection hidden="1"/>
    </xf>
    <xf numFmtId="0" fontId="31" fillId="0" borderId="0" xfId="0" applyFont="1" applyProtection="1">
      <protection hidden="1"/>
    </xf>
    <xf numFmtId="3" fontId="29" fillId="0" borderId="1" xfId="0" applyNumberFormat="1" applyFont="1" applyBorder="1" applyAlignment="1" applyProtection="1">
      <alignment horizontal="right" vertical="center" wrapText="1"/>
      <protection locked="0"/>
    </xf>
    <xf numFmtId="3" fontId="29" fillId="0" borderId="1" xfId="0" applyNumberFormat="1" applyFont="1" applyBorder="1" applyAlignment="1">
      <alignment horizontal="left" vertical="center" wrapText="1"/>
    </xf>
    <xf numFmtId="3" fontId="22" fillId="0" borderId="1" xfId="0" applyNumberFormat="1" applyFont="1" applyBorder="1" applyAlignment="1">
      <alignment horizontal="right" vertical="center" wrapText="1"/>
    </xf>
    <xf numFmtId="3" fontId="22" fillId="0" borderId="5" xfId="0" applyNumberFormat="1" applyFont="1" applyBorder="1" applyAlignment="1">
      <alignment horizontal="right" vertical="center" wrapText="1"/>
    </xf>
    <xf numFmtId="3" fontId="33" fillId="0" borderId="1" xfId="0" applyNumberFormat="1" applyFont="1" applyBorder="1" applyAlignment="1">
      <alignment horizontal="right" vertical="center" wrapText="1"/>
    </xf>
    <xf numFmtId="3" fontId="33" fillId="0" borderId="5" xfId="0" applyNumberFormat="1" applyFont="1" applyBorder="1" applyAlignment="1">
      <alignment horizontal="right" vertical="center" wrapText="1"/>
    </xf>
    <xf numFmtId="3" fontId="33" fillId="0" borderId="0" xfId="0" applyNumberFormat="1" applyFont="1"/>
    <xf numFmtId="3" fontId="34" fillId="0" borderId="0" xfId="0" applyNumberFormat="1" applyFont="1"/>
    <xf numFmtId="3" fontId="35" fillId="0" borderId="0" xfId="0" applyNumberFormat="1" applyFont="1" applyAlignment="1">
      <alignment horizontal="left"/>
    </xf>
    <xf numFmtId="49" fontId="22" fillId="0" borderId="0" xfId="0" applyNumberFormat="1" applyFont="1"/>
    <xf numFmtId="3" fontId="22" fillId="0" borderId="5" xfId="0" applyNumberFormat="1" applyFont="1" applyBorder="1" applyAlignment="1">
      <alignment horizontal="center" vertical="center" wrapText="1"/>
    </xf>
    <xf numFmtId="1" fontId="22" fillId="0" borderId="1" xfId="0" applyNumberFormat="1" applyFont="1" applyBorder="1" applyAlignment="1" applyProtection="1">
      <alignment horizontal="center" vertical="center" wrapText="1"/>
      <protection locked="0"/>
    </xf>
    <xf numFmtId="3" fontId="22" fillId="0" borderId="1" xfId="0" applyNumberFormat="1" applyFont="1" applyBorder="1" applyAlignment="1" applyProtection="1">
      <alignment horizontal="center" vertical="center" wrapText="1"/>
      <protection locked="0"/>
    </xf>
    <xf numFmtId="164" fontId="22" fillId="0" borderId="1" xfId="1" applyNumberFormat="1" applyFont="1" applyFill="1" applyBorder="1" applyAlignment="1" applyProtection="1">
      <alignment horizontal="right" vertical="center" wrapText="1"/>
      <protection locked="0"/>
    </xf>
    <xf numFmtId="0" fontId="22" fillId="0" borderId="1" xfId="0" applyFont="1" applyBorder="1" applyAlignment="1">
      <alignment horizontal="left" vertical="center"/>
    </xf>
    <xf numFmtId="0" fontId="22" fillId="0" borderId="0" xfId="0" applyFont="1"/>
    <xf numFmtId="3" fontId="22" fillId="0" borderId="1" xfId="0" applyNumberFormat="1" applyFont="1" applyBorder="1" applyAlignment="1">
      <alignment horizontal="left" vertical="center"/>
    </xf>
    <xf numFmtId="3" fontId="22" fillId="0" borderId="3" xfId="0" applyNumberFormat="1" applyFont="1" applyBorder="1" applyAlignment="1">
      <alignment vertical="center" wrapText="1"/>
    </xf>
    <xf numFmtId="3" fontId="33" fillId="0" borderId="1" xfId="0" applyNumberFormat="1" applyFont="1" applyBorder="1" applyAlignment="1">
      <alignment horizontal="center" vertical="center" wrapText="1"/>
    </xf>
    <xf numFmtId="0" fontId="21" fillId="0" borderId="6" xfId="0" applyFont="1" applyBorder="1"/>
    <xf numFmtId="3" fontId="21" fillId="0" borderId="0" xfId="0" applyNumberFormat="1" applyFont="1" applyAlignment="1">
      <alignment wrapText="1"/>
    </xf>
    <xf numFmtId="0" fontId="33" fillId="0" borderId="0" xfId="0" applyFont="1"/>
    <xf numFmtId="3" fontId="22" fillId="0" borderId="0" xfId="0" applyNumberFormat="1" applyFont="1" applyAlignment="1">
      <alignment horizontal="center"/>
    </xf>
    <xf numFmtId="3" fontId="22" fillId="0" borderId="0" xfId="0" quotePrefix="1" applyNumberFormat="1" applyFont="1"/>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10" xfId="0" applyFont="1" applyBorder="1" applyAlignment="1">
      <alignment horizontal="left" vertical="center" wrapText="1"/>
    </xf>
    <xf numFmtId="0" fontId="25" fillId="0" borderId="11" xfId="0" applyFont="1" applyBorder="1" applyAlignment="1">
      <alignment horizontal="left" vertical="center" wrapText="1"/>
    </xf>
    <xf numFmtId="3" fontId="33" fillId="0" borderId="0" xfId="0" applyNumberFormat="1" applyFont="1" applyAlignment="1">
      <alignment horizontal="center"/>
    </xf>
    <xf numFmtId="3" fontId="22" fillId="0" borderId="1" xfId="0" applyNumberFormat="1" applyFont="1" applyBorder="1" applyAlignment="1">
      <alignment horizontal="left" vertical="center" wrapText="1"/>
    </xf>
    <xf numFmtId="3" fontId="33" fillId="0" borderId="7" xfId="0" applyNumberFormat="1" applyFont="1" applyBorder="1" applyAlignment="1">
      <alignment horizontal="center" vertical="center" wrapText="1"/>
    </xf>
    <xf numFmtId="3" fontId="33" fillId="0" borderId="12" xfId="0" applyNumberFormat="1" applyFont="1" applyBorder="1" applyAlignment="1">
      <alignment horizontal="center" vertical="center" wrapText="1"/>
    </xf>
    <xf numFmtId="3" fontId="33" fillId="0" borderId="5" xfId="0" applyNumberFormat="1" applyFont="1" applyBorder="1" applyAlignment="1">
      <alignment horizontal="center" vertical="center" wrapText="1"/>
    </xf>
    <xf numFmtId="3" fontId="38" fillId="0" borderId="0" xfId="0" applyNumberFormat="1" applyFont="1" applyAlignment="1">
      <alignment horizontal="center"/>
    </xf>
    <xf numFmtId="3" fontId="33" fillId="0" borderId="1" xfId="0" applyNumberFormat="1" applyFont="1" applyBorder="1" applyAlignment="1">
      <alignment horizontal="center" vertical="center" wrapText="1"/>
    </xf>
    <xf numFmtId="3" fontId="33" fillId="0" borderId="8" xfId="0" applyNumberFormat="1" applyFont="1" applyBorder="1" applyAlignment="1">
      <alignment horizontal="left" vertical="center" wrapText="1"/>
    </xf>
    <xf numFmtId="3" fontId="33" fillId="0" borderId="9" xfId="0" applyNumberFormat="1" applyFont="1" applyBorder="1" applyAlignment="1">
      <alignment horizontal="left" vertical="center" wrapText="1"/>
    </xf>
    <xf numFmtId="3" fontId="33" fillId="0" borderId="10" xfId="0" applyNumberFormat="1" applyFont="1" applyBorder="1" applyAlignment="1">
      <alignment horizontal="left" vertical="center" wrapText="1"/>
    </xf>
    <xf numFmtId="3" fontId="33" fillId="0" borderId="11" xfId="0" applyNumberFormat="1" applyFont="1" applyBorder="1" applyAlignment="1">
      <alignment horizontal="left" vertical="center" wrapText="1"/>
    </xf>
    <xf numFmtId="3" fontId="20" fillId="0" borderId="1" xfId="0" applyNumberFormat="1" applyFont="1" applyBorder="1" applyAlignment="1">
      <alignment horizontal="left" vertical="center" wrapText="1"/>
    </xf>
    <xf numFmtId="3" fontId="22" fillId="0" borderId="0" xfId="0" applyNumberFormat="1" applyFont="1" applyAlignment="1">
      <alignment horizontal="center"/>
    </xf>
    <xf numFmtId="3" fontId="20" fillId="0" borderId="0" xfId="0" applyNumberFormat="1" applyFont="1" applyAlignment="1">
      <alignment horizontal="left" vertical="center" wrapText="1"/>
    </xf>
    <xf numFmtId="3" fontId="20" fillId="0" borderId="0" xfId="0" applyNumberFormat="1" applyFont="1" applyAlignment="1">
      <alignment horizontal="left" vertical="center"/>
    </xf>
    <xf numFmtId="3" fontId="38" fillId="0" borderId="0" xfId="0" applyNumberFormat="1" applyFont="1" applyAlignment="1">
      <alignment horizontal="center" vertical="center" wrapText="1"/>
    </xf>
    <xf numFmtId="3" fontId="33" fillId="0" borderId="1" xfId="0" applyNumberFormat="1" applyFont="1" applyBorder="1" applyAlignment="1">
      <alignment horizontal="left" vertical="center" wrapText="1"/>
    </xf>
    <xf numFmtId="0" fontId="33" fillId="0" borderId="0" xfId="0" applyFont="1" applyAlignment="1">
      <alignment horizontal="center"/>
    </xf>
    <xf numFmtId="3" fontId="20" fillId="0" borderId="6" xfId="0" applyNumberFormat="1" applyFont="1" applyBorder="1" applyAlignment="1">
      <alignment horizontal="left"/>
    </xf>
    <xf numFmtId="3" fontId="35" fillId="0" borderId="0" xfId="0" applyNumberFormat="1" applyFont="1" applyAlignment="1">
      <alignment horizontal="center"/>
    </xf>
    <xf numFmtId="3" fontId="20" fillId="0" borderId="13" xfId="0" applyNumberFormat="1" applyFont="1" applyBorder="1" applyAlignment="1">
      <alignment horizontal="center"/>
    </xf>
    <xf numFmtId="3" fontId="21" fillId="0" borderId="13" xfId="0" applyNumberFormat="1" applyFont="1" applyBorder="1" applyAlignment="1">
      <alignment horizontal="center"/>
    </xf>
    <xf numFmtId="3" fontId="33" fillId="0" borderId="8" xfId="0" applyNumberFormat="1" applyFont="1" applyBorder="1" applyAlignment="1" applyProtection="1">
      <alignment horizontal="center" vertical="center" wrapText="1"/>
      <protection hidden="1"/>
    </xf>
    <xf numFmtId="3" fontId="33" fillId="0" borderId="9" xfId="0" applyNumberFormat="1" applyFont="1" applyBorder="1" applyAlignment="1" applyProtection="1">
      <alignment horizontal="center" vertical="center" wrapText="1"/>
      <protection hidden="1"/>
    </xf>
    <xf numFmtId="3" fontId="33" fillId="0" borderId="10" xfId="0" applyNumberFormat="1" applyFont="1" applyBorder="1" applyAlignment="1" applyProtection="1">
      <alignment horizontal="center" vertical="center" wrapText="1"/>
      <protection hidden="1"/>
    </xf>
    <xf numFmtId="3" fontId="33" fillId="0" borderId="11" xfId="0" applyNumberFormat="1" applyFont="1" applyBorder="1" applyAlignment="1" applyProtection="1">
      <alignment horizontal="center" vertical="center" wrapText="1"/>
      <protection hidden="1"/>
    </xf>
    <xf numFmtId="3" fontId="22" fillId="0" borderId="3" xfId="0" applyNumberFormat="1" applyFont="1" applyBorder="1" applyAlignment="1">
      <alignment horizontal="left" vertical="center" wrapText="1"/>
    </xf>
    <xf numFmtId="3" fontId="22" fillId="0" borderId="4" xfId="0" applyNumberFormat="1" applyFont="1" applyBorder="1" applyAlignment="1">
      <alignment horizontal="left" vertical="center" wrapText="1"/>
    </xf>
    <xf numFmtId="3" fontId="22" fillId="0" borderId="8" xfId="0" applyNumberFormat="1" applyFont="1" applyBorder="1" applyAlignment="1">
      <alignment horizontal="left" vertical="center" wrapText="1"/>
    </xf>
    <xf numFmtId="3" fontId="22" fillId="0" borderId="9" xfId="0" applyNumberFormat="1" applyFont="1" applyBorder="1" applyAlignment="1">
      <alignment horizontal="left" vertical="center" wrapText="1"/>
    </xf>
    <xf numFmtId="3" fontId="22" fillId="0" borderId="10" xfId="0" applyNumberFormat="1" applyFont="1" applyBorder="1" applyAlignment="1">
      <alignment horizontal="left" vertical="center" wrapText="1"/>
    </xf>
    <xf numFmtId="3" fontId="22" fillId="0" borderId="11" xfId="0" applyNumberFormat="1" applyFont="1" applyBorder="1" applyAlignment="1">
      <alignment horizontal="left" vertical="center" wrapText="1"/>
    </xf>
    <xf numFmtId="0" fontId="38" fillId="0" borderId="0" xfId="0" applyFont="1" applyAlignment="1">
      <alignment horizontal="center" vertical="center"/>
    </xf>
    <xf numFmtId="0" fontId="39" fillId="0" borderId="0" xfId="0" applyFont="1" applyAlignment="1">
      <alignment horizontal="center" vertical="center" wrapText="1"/>
    </xf>
    <xf numFmtId="0" fontId="24" fillId="0" borderId="0" xfId="0" applyFont="1" applyAlignment="1">
      <alignment horizontal="center" wrapText="1"/>
    </xf>
    <xf numFmtId="0" fontId="32" fillId="0" borderId="6" xfId="0" applyFont="1" applyBorder="1" applyAlignment="1">
      <alignment horizontal="left" vertical="center" wrapText="1"/>
    </xf>
    <xf numFmtId="0" fontId="32" fillId="0" borderId="0" xfId="0" applyFont="1" applyAlignment="1">
      <alignment horizontal="left" vertical="center" wrapText="1"/>
    </xf>
    <xf numFmtId="0" fontId="25" fillId="0" borderId="3" xfId="0" applyFont="1" applyBorder="1" applyAlignment="1">
      <alignment horizontal="left" vertical="center" wrapText="1"/>
    </xf>
    <xf numFmtId="0" fontId="25" fillId="0" borderId="14" xfId="0" applyFont="1" applyBorder="1" applyAlignment="1">
      <alignment horizontal="left" vertical="center" wrapText="1"/>
    </xf>
    <xf numFmtId="0" fontId="25" fillId="0" borderId="4" xfId="0" applyFont="1" applyBorder="1" applyAlignment="1">
      <alignment horizontal="left" vertical="center" wrapText="1"/>
    </xf>
    <xf numFmtId="3" fontId="25" fillId="0" borderId="3" xfId="0" applyNumberFormat="1" applyFont="1" applyBorder="1" applyAlignment="1">
      <alignment horizontal="center" vertical="center" wrapText="1"/>
    </xf>
    <xf numFmtId="3" fontId="25" fillId="0" borderId="4" xfId="0" applyNumberFormat="1" applyFont="1" applyBorder="1" applyAlignment="1">
      <alignment horizontal="center" vertical="center" wrapText="1"/>
    </xf>
    <xf numFmtId="0" fontId="37" fillId="0" borderId="6" xfId="0" applyFont="1" applyBorder="1" applyAlignment="1">
      <alignment horizont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10" xfId="0" applyFont="1" applyBorder="1" applyAlignment="1">
      <alignment horizontal="left" vertical="center" wrapText="1"/>
    </xf>
    <xf numFmtId="0" fontId="25" fillId="0" borderId="11" xfId="0" applyFont="1" applyBorder="1" applyAlignment="1">
      <alignment horizontal="left" vertical="center" wrapText="1"/>
    </xf>
    <xf numFmtId="0" fontId="36" fillId="0" borderId="7" xfId="0" applyFont="1" applyBorder="1" applyAlignment="1">
      <alignment horizontal="left" vertical="center" wrapText="1"/>
    </xf>
    <xf numFmtId="0" fontId="36" fillId="0" borderId="12" xfId="0" applyFont="1" applyBorder="1" applyAlignment="1">
      <alignment horizontal="left" vertical="center" wrapText="1"/>
    </xf>
    <xf numFmtId="0" fontId="36" fillId="0" borderId="5" xfId="0" applyFont="1" applyBorder="1" applyAlignment="1">
      <alignment horizontal="left" vertical="center" wrapText="1"/>
    </xf>
    <xf numFmtId="0" fontId="24" fillId="0" borderId="7" xfId="0" applyFont="1" applyBorder="1" applyAlignment="1">
      <alignment horizontal="left" vertical="center" wrapText="1"/>
    </xf>
    <xf numFmtId="0" fontId="24" fillId="0" borderId="12" xfId="0" applyFont="1" applyBorder="1" applyAlignment="1">
      <alignment horizontal="left" vertical="center" wrapText="1"/>
    </xf>
    <xf numFmtId="0" fontId="24" fillId="0" borderId="5" xfId="0" applyFont="1" applyBorder="1" applyAlignment="1">
      <alignment horizontal="left" vertical="center" wrapText="1"/>
    </xf>
    <xf numFmtId="0" fontId="25" fillId="0" borderId="1" xfId="0" applyFont="1" applyBorder="1" applyAlignment="1">
      <alignment horizontal="left" vertical="center" wrapText="1"/>
    </xf>
    <xf numFmtId="3" fontId="25" fillId="0" borderId="1" xfId="0" applyNumberFormat="1" applyFont="1" applyBorder="1" applyAlignment="1">
      <alignment horizontal="center" vertical="center" wrapText="1"/>
    </xf>
    <xf numFmtId="0" fontId="11" fillId="0" borderId="0" xfId="0" applyFont="1" applyAlignment="1">
      <alignment horizontal="left"/>
    </xf>
    <xf numFmtId="0" fontId="24" fillId="0" borderId="7" xfId="0" applyFont="1" applyBorder="1" applyAlignment="1">
      <alignment horizontal="center" vertical="center" wrapText="1"/>
    </xf>
    <xf numFmtId="0" fontId="24" fillId="0" borderId="5" xfId="0" applyFont="1" applyBorder="1" applyAlignment="1">
      <alignment horizontal="center" vertical="center" wrapText="1"/>
    </xf>
    <xf numFmtId="0" fontId="29" fillId="0" borderId="1" xfId="0" applyFont="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3" fontId="5" fillId="0" borderId="1" xfId="0" applyNumberFormat="1" applyFont="1" applyBorder="1" applyAlignment="1">
      <alignment horizontal="left" vertical="center" wrapText="1"/>
    </xf>
    <xf numFmtId="3" fontId="10" fillId="0" borderId="7" xfId="0" applyNumberFormat="1" applyFont="1" applyBorder="1" applyAlignment="1">
      <alignment horizontal="center" vertical="center" wrapText="1"/>
    </xf>
    <xf numFmtId="3" fontId="10" fillId="0" borderId="12"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3" fontId="5" fillId="0" borderId="12"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11" xfId="0" applyNumberFormat="1" applyFont="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wrapText="1"/>
    </xf>
    <xf numFmtId="0" fontId="40" fillId="0" borderId="0" xfId="0" applyFont="1" applyAlignment="1">
      <alignment horizontal="center" vertical="center" wrapText="1"/>
    </xf>
  </cellXfs>
  <cellStyles count="3">
    <cellStyle name="Comma" xfId="1" builtinId="3"/>
    <cellStyle name="Normal" xfId="0" builtinId="0"/>
    <cellStyle name="Normal 2 2" xfId="2" xr:uid="{00000000-0005-0000-0000-000002000000}"/>
  </cellStyles>
  <dxfs count="19">
    <dxf>
      <fill>
        <patternFill>
          <bgColor rgb="FF00B050"/>
        </patternFill>
      </fill>
    </dxf>
    <dxf>
      <font>
        <color theme="0"/>
      </font>
      <fill>
        <patternFill>
          <bgColor rgb="FF00B050"/>
        </patternFill>
      </fill>
    </dxf>
    <dxf>
      <fill>
        <patternFill>
          <bgColor rgb="FF00B050"/>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ill>
        <patternFill>
          <bgColor rgb="FF00B05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541020</xdr:colOff>
      <xdr:row>40</xdr:row>
      <xdr:rowOff>60960</xdr:rowOff>
    </xdr:from>
    <xdr:to>
      <xdr:col>11</xdr:col>
      <xdr:colOff>0</xdr:colOff>
      <xdr:row>68</xdr:row>
      <xdr:rowOff>99060</xdr:rowOff>
    </xdr:to>
    <xdr:pic>
      <xdr:nvPicPr>
        <xdr:cNvPr id="13768" name="Picture 4">
          <a:extLst>
            <a:ext uri="{FF2B5EF4-FFF2-40B4-BE49-F238E27FC236}">
              <a16:creationId xmlns:a16="http://schemas.microsoft.com/office/drawing/2014/main" id="{51AAE563-A352-44C9-A711-214123DC8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6560" y="6896100"/>
          <a:ext cx="4335780" cy="473202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xdr:row>
      <xdr:rowOff>30480</xdr:rowOff>
    </xdr:from>
    <xdr:to>
      <xdr:col>14</xdr:col>
      <xdr:colOff>571500</xdr:colOff>
      <xdr:row>37</xdr:row>
      <xdr:rowOff>91440</xdr:rowOff>
    </xdr:to>
    <xdr:pic>
      <xdr:nvPicPr>
        <xdr:cNvPr id="13769" name="Picture 1">
          <a:extLst>
            <a:ext uri="{FF2B5EF4-FFF2-40B4-BE49-F238E27FC236}">
              <a16:creationId xmlns:a16="http://schemas.microsoft.com/office/drawing/2014/main" id="{0FEF2711-D94F-47C0-8533-8BDE2C32E3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0080" y="1836420"/>
          <a:ext cx="9197340" cy="458724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108</xdr:row>
      <xdr:rowOff>144780</xdr:rowOff>
    </xdr:from>
    <xdr:to>
      <xdr:col>14</xdr:col>
      <xdr:colOff>297180</xdr:colOff>
      <xdr:row>122</xdr:row>
      <xdr:rowOff>38100</xdr:rowOff>
    </xdr:to>
    <xdr:pic>
      <xdr:nvPicPr>
        <xdr:cNvPr id="13770" name="Picture 1">
          <a:extLst>
            <a:ext uri="{FF2B5EF4-FFF2-40B4-BE49-F238E27FC236}">
              <a16:creationId xmlns:a16="http://schemas.microsoft.com/office/drawing/2014/main" id="{B1CAC4BB-4EF0-4D3A-B1A4-6CC47F383B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0080" y="20032980"/>
          <a:ext cx="8923020" cy="2240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V54"/>
  <sheetViews>
    <sheetView showGridLines="0" zoomScale="85" zoomScaleNormal="85" workbookViewId="0">
      <selection activeCell="P12" sqref="P12"/>
    </sheetView>
  </sheetViews>
  <sheetFormatPr defaultColWidth="9.140625" defaultRowHeight="12" x14ac:dyDescent="0.2"/>
  <cols>
    <col min="1" max="1" width="17.85546875" style="29" customWidth="1"/>
    <col min="2" max="2" width="16.7109375" style="29" customWidth="1"/>
    <col min="3" max="3" width="29.5703125" style="29" customWidth="1"/>
    <col min="4" max="6" width="10.7109375" style="29" hidden="1" customWidth="1"/>
    <col min="7" max="7" width="8.28515625" style="29" hidden="1" customWidth="1"/>
    <col min="8" max="15" width="10.7109375" style="29" hidden="1" customWidth="1"/>
    <col min="16" max="16" width="20.5703125" style="29" customWidth="1"/>
    <col min="17" max="17" width="15.28515625" style="29" customWidth="1"/>
    <col min="18" max="18" width="16.7109375" style="29" customWidth="1"/>
    <col min="19" max="19" width="12.85546875" style="29" customWidth="1"/>
    <col min="20" max="22" width="10.7109375" style="29" hidden="1" customWidth="1"/>
    <col min="23" max="23" width="6.5703125" style="29" hidden="1" customWidth="1"/>
    <col min="24" max="16384" width="9.140625" style="29"/>
  </cols>
  <sheetData>
    <row r="1" spans="1:256" ht="25.5" customHeight="1" x14ac:dyDescent="0.2">
      <c r="A1" s="100" t="s">
        <v>93</v>
      </c>
      <c r="B1" s="100"/>
      <c r="C1" s="100"/>
      <c r="D1" s="100"/>
      <c r="E1" s="100"/>
      <c r="F1" s="100"/>
      <c r="G1" s="100"/>
      <c r="H1" s="100"/>
      <c r="I1" s="100"/>
      <c r="J1" s="100"/>
      <c r="K1" s="100"/>
      <c r="L1" s="100"/>
      <c r="M1" s="100"/>
      <c r="N1" s="100"/>
      <c r="O1" s="100"/>
      <c r="P1" s="100"/>
      <c r="Q1" s="100"/>
      <c r="R1" s="100"/>
      <c r="S1" s="100"/>
      <c r="T1" s="100"/>
      <c r="U1" s="100"/>
      <c r="V1" s="100"/>
      <c r="W1" s="100"/>
      <c r="X1" s="63"/>
      <c r="Y1" s="63"/>
      <c r="Z1" s="63"/>
      <c r="AA1" s="63"/>
      <c r="AB1" s="63"/>
      <c r="AC1" s="63"/>
      <c r="AD1" s="63"/>
      <c r="AE1" s="63"/>
      <c r="AF1" s="63"/>
      <c r="AG1" s="63"/>
      <c r="AH1" s="63"/>
      <c r="AI1" s="63"/>
      <c r="AJ1" s="63"/>
      <c r="AK1" s="63"/>
      <c r="AL1" s="63"/>
      <c r="AM1" s="63"/>
      <c r="AN1" s="63"/>
      <c r="AO1" s="63"/>
      <c r="AP1" s="63"/>
      <c r="AQ1" s="63"/>
      <c r="AR1" s="63"/>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c r="DV1" s="85"/>
      <c r="DW1" s="85"/>
      <c r="DX1" s="85"/>
      <c r="DY1" s="85"/>
      <c r="DZ1" s="85"/>
      <c r="EA1" s="85"/>
      <c r="EB1" s="85"/>
      <c r="EC1" s="85"/>
      <c r="ED1" s="85"/>
      <c r="EE1" s="85"/>
      <c r="EF1" s="85"/>
      <c r="EG1" s="85"/>
      <c r="EH1" s="85"/>
      <c r="EI1" s="85"/>
      <c r="EJ1" s="85"/>
      <c r="EK1" s="85"/>
      <c r="EL1" s="85"/>
      <c r="EM1" s="85"/>
      <c r="EN1" s="85"/>
      <c r="EO1" s="85"/>
      <c r="EP1" s="85"/>
      <c r="EQ1" s="85"/>
      <c r="ER1" s="85"/>
      <c r="ES1" s="85"/>
      <c r="ET1" s="85"/>
      <c r="EU1" s="85"/>
      <c r="EV1" s="85"/>
      <c r="EW1" s="85"/>
      <c r="EX1" s="85"/>
      <c r="EY1" s="85"/>
      <c r="EZ1" s="85"/>
      <c r="FA1" s="85"/>
      <c r="FB1" s="85"/>
      <c r="FC1" s="85"/>
      <c r="FD1" s="85"/>
      <c r="FE1" s="85"/>
      <c r="FF1" s="85"/>
      <c r="FG1" s="85"/>
      <c r="FH1" s="85"/>
      <c r="FI1" s="85"/>
      <c r="FJ1" s="85"/>
      <c r="FK1" s="85"/>
      <c r="FL1" s="85"/>
      <c r="FM1" s="85"/>
      <c r="FN1" s="85"/>
      <c r="FO1" s="85"/>
      <c r="FP1" s="85"/>
      <c r="FQ1" s="85"/>
      <c r="FR1" s="85"/>
      <c r="FS1" s="85"/>
      <c r="FT1" s="85"/>
      <c r="FU1" s="85"/>
      <c r="FV1" s="85"/>
      <c r="FW1" s="85"/>
      <c r="FX1" s="85"/>
      <c r="FY1" s="85"/>
      <c r="FZ1" s="85"/>
      <c r="GA1" s="85"/>
      <c r="GB1" s="85"/>
      <c r="GC1" s="85"/>
      <c r="GD1" s="85"/>
      <c r="GE1" s="85"/>
      <c r="GF1" s="85"/>
      <c r="GG1" s="85"/>
      <c r="GH1" s="85"/>
      <c r="GI1" s="85"/>
      <c r="GJ1" s="85"/>
      <c r="GK1" s="85"/>
      <c r="GL1" s="85"/>
      <c r="GM1" s="85"/>
      <c r="GN1" s="85"/>
      <c r="GO1" s="85"/>
      <c r="GP1" s="85"/>
      <c r="GQ1" s="85"/>
      <c r="GR1" s="85"/>
      <c r="GS1" s="85"/>
      <c r="GT1" s="85"/>
      <c r="GU1" s="85"/>
      <c r="GV1" s="85"/>
      <c r="GW1" s="85"/>
      <c r="GX1" s="85"/>
      <c r="GY1" s="85"/>
      <c r="GZ1" s="85"/>
      <c r="HA1" s="85"/>
      <c r="HB1" s="85"/>
      <c r="HC1" s="85"/>
      <c r="HD1" s="85"/>
      <c r="HE1" s="85"/>
      <c r="HF1" s="85"/>
      <c r="HG1" s="85"/>
      <c r="HH1" s="85"/>
      <c r="HI1" s="85"/>
      <c r="HJ1" s="85"/>
      <c r="HK1" s="85"/>
      <c r="HL1" s="85"/>
      <c r="HM1" s="85"/>
      <c r="HN1" s="85"/>
      <c r="HO1" s="85"/>
      <c r="HP1" s="85"/>
      <c r="HQ1" s="85"/>
      <c r="HR1" s="85"/>
      <c r="HS1" s="85"/>
      <c r="HT1" s="85"/>
      <c r="HU1" s="85"/>
      <c r="HV1" s="85"/>
      <c r="HW1" s="85"/>
      <c r="HX1" s="85"/>
      <c r="HY1" s="85"/>
      <c r="HZ1" s="85"/>
      <c r="IA1" s="85"/>
      <c r="IB1" s="85"/>
      <c r="IC1" s="85"/>
      <c r="ID1" s="85"/>
      <c r="IE1" s="85"/>
      <c r="IF1" s="85"/>
      <c r="IG1" s="85"/>
      <c r="IH1" s="85"/>
      <c r="II1" s="85"/>
      <c r="IJ1" s="85"/>
      <c r="IK1" s="85"/>
      <c r="IL1" s="85"/>
      <c r="IM1" s="85"/>
      <c r="IN1" s="85"/>
      <c r="IO1" s="85"/>
      <c r="IP1" s="85"/>
      <c r="IQ1" s="85"/>
      <c r="IR1" s="85"/>
      <c r="IS1" s="85"/>
      <c r="IT1" s="85"/>
      <c r="IU1" s="85"/>
      <c r="IV1" s="85"/>
    </row>
    <row r="2" spans="1:256" ht="1.5" customHeight="1" x14ac:dyDescent="0.25">
      <c r="A2" s="64"/>
      <c r="B2" s="65"/>
      <c r="C2" s="65"/>
      <c r="D2" s="65"/>
      <c r="E2" s="64"/>
      <c r="F2" s="64"/>
      <c r="G2" s="64"/>
      <c r="H2" s="64"/>
      <c r="I2" s="64"/>
      <c r="J2" s="64"/>
      <c r="K2" s="64"/>
      <c r="L2" s="64"/>
      <c r="M2" s="64"/>
      <c r="N2" s="64"/>
      <c r="O2" s="64"/>
      <c r="P2" s="64"/>
      <c r="Q2" s="64"/>
      <c r="R2" s="64"/>
      <c r="S2" s="64"/>
      <c r="T2" s="64"/>
      <c r="U2" s="64"/>
      <c r="V2" s="104"/>
      <c r="W2" s="104"/>
    </row>
    <row r="3" spans="1:256" ht="13.5" customHeight="1" x14ac:dyDescent="0.25">
      <c r="A3" s="90" t="s">
        <v>85</v>
      </c>
      <c r="B3" s="90"/>
      <c r="C3" s="90"/>
      <c r="D3" s="90"/>
      <c r="E3" s="90"/>
      <c r="F3" s="90"/>
      <c r="G3" s="90"/>
      <c r="H3" s="90"/>
      <c r="I3" s="90"/>
      <c r="J3" s="90"/>
      <c r="K3" s="90"/>
      <c r="L3" s="90"/>
      <c r="M3" s="90"/>
      <c r="N3" s="90"/>
      <c r="O3" s="90"/>
      <c r="P3" s="90"/>
      <c r="Q3" s="90"/>
      <c r="R3" s="90"/>
      <c r="S3" s="90"/>
      <c r="T3" s="90"/>
      <c r="U3" s="90"/>
      <c r="V3" s="90"/>
      <c r="W3" s="90"/>
    </row>
    <row r="4" spans="1:256" ht="14.25" customHeight="1" x14ac:dyDescent="0.25">
      <c r="A4" s="90" t="s">
        <v>88</v>
      </c>
      <c r="B4" s="90"/>
      <c r="C4" s="90"/>
      <c r="D4" s="90"/>
      <c r="E4" s="90"/>
      <c r="F4" s="90"/>
      <c r="G4" s="90"/>
      <c r="H4" s="90"/>
      <c r="I4" s="90"/>
      <c r="J4" s="90"/>
      <c r="K4" s="90"/>
      <c r="L4" s="90"/>
      <c r="M4" s="90"/>
      <c r="N4" s="90"/>
      <c r="O4" s="90"/>
      <c r="P4" s="90"/>
      <c r="Q4" s="90"/>
      <c r="R4" s="90"/>
      <c r="S4" s="90"/>
      <c r="T4" s="90"/>
      <c r="U4" s="90"/>
      <c r="V4" s="90"/>
      <c r="W4" s="90"/>
    </row>
    <row r="5" spans="1:256" ht="15.75" customHeight="1" x14ac:dyDescent="0.2">
      <c r="A5" s="106" t="s">
        <v>99</v>
      </c>
      <c r="B5" s="106"/>
      <c r="C5" s="106"/>
      <c r="D5" s="106"/>
      <c r="E5" s="106"/>
      <c r="F5" s="106"/>
      <c r="G5" s="106"/>
      <c r="H5" s="106"/>
      <c r="I5" s="106"/>
      <c r="J5" s="106"/>
      <c r="K5" s="106"/>
      <c r="L5" s="106"/>
      <c r="M5" s="106"/>
      <c r="N5" s="106"/>
      <c r="O5" s="106"/>
      <c r="P5" s="106"/>
      <c r="Q5" s="106"/>
      <c r="R5" s="106"/>
      <c r="S5" s="106"/>
      <c r="T5" s="105" t="s">
        <v>1</v>
      </c>
      <c r="U5" s="106"/>
      <c r="V5" s="106"/>
    </row>
    <row r="6" spans="1:256" ht="20.25" customHeight="1" x14ac:dyDescent="0.2">
      <c r="A6" s="101" t="s">
        <v>11</v>
      </c>
      <c r="B6" s="101"/>
      <c r="C6" s="101"/>
      <c r="D6" s="91" t="s">
        <v>92</v>
      </c>
      <c r="E6" s="91"/>
      <c r="F6" s="91"/>
      <c r="G6" s="91"/>
      <c r="H6" s="87" t="s">
        <v>8</v>
      </c>
      <c r="I6" s="88"/>
      <c r="J6" s="88"/>
      <c r="K6" s="89"/>
      <c r="L6" s="87" t="s">
        <v>9</v>
      </c>
      <c r="M6" s="88"/>
      <c r="N6" s="88"/>
      <c r="O6" s="89"/>
      <c r="P6" s="87" t="s">
        <v>96</v>
      </c>
      <c r="Q6" s="88"/>
      <c r="R6" s="88"/>
      <c r="S6" s="89"/>
      <c r="T6" s="87" t="s">
        <v>72</v>
      </c>
      <c r="U6" s="88"/>
      <c r="V6" s="88"/>
      <c r="W6" s="89"/>
    </row>
    <row r="7" spans="1:256" ht="26.25" customHeight="1" x14ac:dyDescent="0.2">
      <c r="A7" s="101"/>
      <c r="B7" s="101"/>
      <c r="C7" s="101"/>
      <c r="D7" s="67" t="s">
        <v>68</v>
      </c>
      <c r="E7" s="52" t="s">
        <v>69</v>
      </c>
      <c r="F7" s="52" t="s">
        <v>70</v>
      </c>
      <c r="G7" s="52" t="s">
        <v>71</v>
      </c>
      <c r="H7" s="52" t="s">
        <v>12</v>
      </c>
      <c r="I7" s="52" t="s">
        <v>5</v>
      </c>
      <c r="J7" s="52" t="s">
        <v>6</v>
      </c>
      <c r="K7" s="52" t="s">
        <v>13</v>
      </c>
      <c r="L7" s="52" t="s">
        <v>12</v>
      </c>
      <c r="M7" s="52" t="s">
        <v>5</v>
      </c>
      <c r="N7" s="52" t="s">
        <v>6</v>
      </c>
      <c r="O7" s="52" t="s">
        <v>13</v>
      </c>
      <c r="P7" s="52" t="s">
        <v>12</v>
      </c>
      <c r="Q7" s="52" t="s">
        <v>5</v>
      </c>
      <c r="R7" s="52" t="s">
        <v>6</v>
      </c>
      <c r="S7" s="52" t="s">
        <v>13</v>
      </c>
      <c r="T7" s="52" t="s">
        <v>12</v>
      </c>
      <c r="U7" s="52" t="s">
        <v>5</v>
      </c>
      <c r="V7" s="52" t="s">
        <v>6</v>
      </c>
      <c r="W7" s="52" t="s">
        <v>13</v>
      </c>
    </row>
    <row r="8" spans="1:256" ht="14.25" customHeight="1" x14ac:dyDescent="0.2">
      <c r="A8" s="96" t="s">
        <v>14</v>
      </c>
      <c r="B8" s="96"/>
      <c r="C8" s="96"/>
      <c r="D8" s="67"/>
      <c r="E8" s="52"/>
      <c r="F8" s="52"/>
      <c r="G8" s="52"/>
      <c r="H8" s="68"/>
      <c r="I8" s="69"/>
      <c r="J8" s="69"/>
      <c r="K8" s="52"/>
      <c r="L8" s="69"/>
      <c r="M8" s="69"/>
      <c r="N8" s="69"/>
      <c r="O8" s="52"/>
      <c r="P8" s="52"/>
      <c r="Q8" s="52"/>
      <c r="R8" s="52"/>
      <c r="S8" s="52"/>
      <c r="T8" s="52"/>
      <c r="U8" s="52"/>
      <c r="V8" s="52"/>
      <c r="W8" s="52"/>
    </row>
    <row r="9" spans="1:256" ht="14.25" customHeight="1" x14ac:dyDescent="0.2">
      <c r="A9" s="86" t="s">
        <v>25</v>
      </c>
      <c r="B9" s="86"/>
      <c r="C9" s="54" t="s">
        <v>40</v>
      </c>
      <c r="D9" s="57"/>
      <c r="E9" s="57"/>
      <c r="F9" s="57"/>
      <c r="G9" s="59">
        <f ca="1">INDIRECT("E9")-INDIRECT("F9")</f>
        <v>0</v>
      </c>
      <c r="H9" s="70"/>
      <c r="I9" s="70"/>
      <c r="J9" s="70"/>
      <c r="K9" s="59">
        <f ca="1">INDIRECT("I9")-INDIRECT("J9")</f>
        <v>0</v>
      </c>
      <c r="L9" s="70"/>
      <c r="M9" s="70"/>
      <c r="N9" s="70"/>
      <c r="O9" s="59">
        <f ca="1">INDIRECT("M9")-INDIRECT("N9")</f>
        <v>0</v>
      </c>
      <c r="P9" s="70">
        <v>0</v>
      </c>
      <c r="Q9" s="70">
        <v>0</v>
      </c>
      <c r="R9" s="70">
        <v>0</v>
      </c>
      <c r="S9" s="59">
        <f ca="1">INDIRECT("Q9")-INDIRECT("R9")</f>
        <v>0</v>
      </c>
      <c r="T9" s="59">
        <f ca="1">SUM(INDIRECT("D9"),INDIRECT("H9"),INDIRECT("L9"),INDIRECT("P9"))</f>
        <v>0</v>
      </c>
      <c r="U9" s="59">
        <f>SUM(E9,I9,M9,Q9)</f>
        <v>0</v>
      </c>
      <c r="V9" s="59">
        <f>SUM(F9,J9,N9,R9)</f>
        <v>0</v>
      </c>
      <c r="W9" s="60">
        <f ca="1">SUM(G9,K9,O9,S9)</f>
        <v>0</v>
      </c>
    </row>
    <row r="10" spans="1:256" s="72" customFormat="1" ht="14.25" customHeight="1" x14ac:dyDescent="0.2">
      <c r="A10" s="86"/>
      <c r="B10" s="86"/>
      <c r="C10" s="71" t="s">
        <v>41</v>
      </c>
      <c r="D10" s="57"/>
      <c r="E10" s="57"/>
      <c r="F10" s="57"/>
      <c r="G10" s="59">
        <f ca="1">INDIRECT("E10")-INDIRECT("F10")</f>
        <v>0</v>
      </c>
      <c r="H10" s="70">
        <v>0</v>
      </c>
      <c r="I10" s="70"/>
      <c r="J10" s="70"/>
      <c r="K10" s="59">
        <f ca="1">INDIRECT("I10")-INDIRECT("J10")</f>
        <v>0</v>
      </c>
      <c r="L10" s="70"/>
      <c r="M10" s="70"/>
      <c r="N10" s="70"/>
      <c r="O10" s="59">
        <f ca="1">INDIRECT("M10")-INDIRECT("N10")</f>
        <v>0</v>
      </c>
      <c r="P10" s="70">
        <v>0</v>
      </c>
      <c r="Q10" s="70">
        <v>0</v>
      </c>
      <c r="R10" s="70">
        <v>0</v>
      </c>
      <c r="S10" s="59">
        <f ca="1">INDIRECT("Q10")-INDIRECT("R10")</f>
        <v>0</v>
      </c>
      <c r="T10" s="59">
        <f>SUM(D10,H10,L10,P10)</f>
        <v>0</v>
      </c>
      <c r="U10" s="59">
        <f t="shared" ref="U10:U16" si="0">SUM(E10,I10,M10,Q10)</f>
        <v>0</v>
      </c>
      <c r="V10" s="59">
        <f t="shared" ref="V10:V16" si="1">SUM(F10,J10,N10,R10)</f>
        <v>0</v>
      </c>
      <c r="W10" s="60">
        <f t="shared" ref="W10:W20" ca="1" si="2">SUM(G10,K10,O10,S10)</f>
        <v>0</v>
      </c>
    </row>
    <row r="11" spans="1:256" ht="14.25" customHeight="1" x14ac:dyDescent="0.2">
      <c r="A11" s="113" t="s">
        <v>26</v>
      </c>
      <c r="B11" s="114"/>
      <c r="C11" s="73" t="s">
        <v>40</v>
      </c>
      <c r="D11" s="57"/>
      <c r="E11" s="57"/>
      <c r="F11" s="57"/>
      <c r="G11" s="59">
        <f ca="1">INDIRECT("E11")-INDIRECT("F11")</f>
        <v>0</v>
      </c>
      <c r="H11" s="70"/>
      <c r="I11" s="70"/>
      <c r="J11" s="70"/>
      <c r="K11" s="59">
        <f ca="1">INDIRECT("I11")-INDIRECT("J11")</f>
        <v>0</v>
      </c>
      <c r="L11" s="70"/>
      <c r="M11" s="70"/>
      <c r="N11" s="70"/>
      <c r="O11" s="59">
        <f ca="1">INDIRECT("M11")-INDIRECT("N11")</f>
        <v>0</v>
      </c>
      <c r="P11" s="70">
        <f>2+6+2</f>
        <v>10</v>
      </c>
      <c r="Q11" s="70">
        <f>33+16+22+108+264+227+35+36+30+31</f>
        <v>802</v>
      </c>
      <c r="R11" s="70">
        <f>443+227+35+36+30+31</f>
        <v>802</v>
      </c>
      <c r="S11" s="59">
        <f ca="1">INDIRECT("Q11")-INDIRECT("R11")</f>
        <v>0</v>
      </c>
      <c r="T11" s="59">
        <f t="shared" ref="T11:T16" si="3">SUM(D11,H11,L11,P11)</f>
        <v>10</v>
      </c>
      <c r="U11" s="59">
        <f>SUM(E11,I11,M11,Q11)</f>
        <v>802</v>
      </c>
      <c r="V11" s="59">
        <f t="shared" si="1"/>
        <v>802</v>
      </c>
      <c r="W11" s="60">
        <f t="shared" ca="1" si="2"/>
        <v>0</v>
      </c>
    </row>
    <row r="12" spans="1:256" ht="14.25" customHeight="1" x14ac:dyDescent="0.2">
      <c r="A12" s="115"/>
      <c r="B12" s="116"/>
      <c r="C12" s="73" t="s">
        <v>41</v>
      </c>
      <c r="D12" s="57"/>
      <c r="E12" s="57"/>
      <c r="F12" s="57"/>
      <c r="G12" s="59">
        <f ca="1">INDIRECT("E12")-INDIRECT("F12")</f>
        <v>0</v>
      </c>
      <c r="H12" s="70"/>
      <c r="I12" s="70"/>
      <c r="J12" s="70"/>
      <c r="K12" s="59">
        <f ca="1">INDIRECT("I12")-INDIRECT("J12")</f>
        <v>0</v>
      </c>
      <c r="L12" s="70"/>
      <c r="M12" s="70"/>
      <c r="N12" s="70"/>
      <c r="O12" s="59">
        <f ca="1">INDIRECT("M12")-INDIRECT("N12")</f>
        <v>0</v>
      </c>
      <c r="P12" s="70"/>
      <c r="Q12" s="70"/>
      <c r="R12" s="70"/>
      <c r="S12" s="59">
        <f ca="1">INDIRECT("Q12")-INDIRECT("R12")</f>
        <v>0</v>
      </c>
      <c r="T12" s="59">
        <f t="shared" si="3"/>
        <v>0</v>
      </c>
      <c r="U12" s="59">
        <f>SUM(E12,I12,M12,Q12)</f>
        <v>0</v>
      </c>
      <c r="V12" s="59">
        <f t="shared" si="1"/>
        <v>0</v>
      </c>
      <c r="W12" s="60">
        <f t="shared" ca="1" si="2"/>
        <v>0</v>
      </c>
    </row>
    <row r="13" spans="1:256" ht="14.25" customHeight="1" x14ac:dyDescent="0.2">
      <c r="A13" s="86" t="s">
        <v>27</v>
      </c>
      <c r="B13" s="86"/>
      <c r="C13" s="73" t="s">
        <v>40</v>
      </c>
      <c r="D13" s="57"/>
      <c r="E13" s="57"/>
      <c r="F13" s="57"/>
      <c r="G13" s="59">
        <f ca="1">INDIRECT("E13")-INDIRECT("F13")</f>
        <v>0</v>
      </c>
      <c r="H13" s="70"/>
      <c r="I13" s="70"/>
      <c r="J13" s="70"/>
      <c r="K13" s="59">
        <f ca="1">INDIRECT("I13")-INDIRECT("J13")</f>
        <v>0</v>
      </c>
      <c r="L13" s="70"/>
      <c r="M13" s="70"/>
      <c r="N13" s="70"/>
      <c r="O13" s="59">
        <f ca="1">INDIRECT("M13")-INDIRECT("N13")</f>
        <v>0</v>
      </c>
      <c r="P13" s="70"/>
      <c r="Q13" s="70"/>
      <c r="R13" s="70"/>
      <c r="S13" s="59">
        <f ca="1">INDIRECT("Q13")-INDIRECT("R13")</f>
        <v>0</v>
      </c>
      <c r="T13" s="59">
        <f t="shared" si="3"/>
        <v>0</v>
      </c>
      <c r="U13" s="59">
        <f t="shared" si="0"/>
        <v>0</v>
      </c>
      <c r="V13" s="59">
        <f t="shared" si="1"/>
        <v>0</v>
      </c>
      <c r="W13" s="60">
        <f t="shared" ca="1" si="2"/>
        <v>0</v>
      </c>
    </row>
    <row r="14" spans="1:256" ht="14.25" customHeight="1" x14ac:dyDescent="0.2">
      <c r="A14" s="86"/>
      <c r="B14" s="86"/>
      <c r="C14" s="73" t="s">
        <v>41</v>
      </c>
      <c r="D14" s="57"/>
      <c r="E14" s="57"/>
      <c r="F14" s="57"/>
      <c r="G14" s="59">
        <f ca="1">INDIRECT("E14")-INDIRECT("F14")</f>
        <v>0</v>
      </c>
      <c r="H14" s="70"/>
      <c r="I14" s="70"/>
      <c r="J14" s="70"/>
      <c r="K14" s="59">
        <f ca="1">INDIRECT("I14")-INDIRECT("J14")</f>
        <v>0</v>
      </c>
      <c r="L14" s="70"/>
      <c r="M14" s="70"/>
      <c r="N14" s="70"/>
      <c r="O14" s="59">
        <f ca="1">INDIRECT("M14")-INDIRECT("N14")</f>
        <v>0</v>
      </c>
      <c r="P14" s="70"/>
      <c r="Q14" s="70"/>
      <c r="R14" s="70"/>
      <c r="S14" s="59">
        <f ca="1">INDIRECT("Q14")-INDIRECT("R14")</f>
        <v>0</v>
      </c>
      <c r="T14" s="59">
        <f t="shared" si="3"/>
        <v>0</v>
      </c>
      <c r="U14" s="59">
        <f t="shared" si="0"/>
        <v>0</v>
      </c>
      <c r="V14" s="59">
        <f t="shared" si="1"/>
        <v>0</v>
      </c>
      <c r="W14" s="60">
        <f t="shared" ca="1" si="2"/>
        <v>0</v>
      </c>
    </row>
    <row r="15" spans="1:256" ht="14.25" customHeight="1" x14ac:dyDescent="0.2">
      <c r="A15" s="86" t="s">
        <v>28</v>
      </c>
      <c r="B15" s="86"/>
      <c r="C15" s="73" t="s">
        <v>40</v>
      </c>
      <c r="D15" s="57"/>
      <c r="E15" s="57"/>
      <c r="F15" s="57"/>
      <c r="G15" s="59">
        <f ca="1">INDIRECT("E15")-INDIRECT("F15")</f>
        <v>0</v>
      </c>
      <c r="H15" s="57"/>
      <c r="I15" s="57"/>
      <c r="J15" s="57"/>
      <c r="K15" s="59">
        <f ca="1">INDIRECT("I15")-INDIRECT("J15")</f>
        <v>0</v>
      </c>
      <c r="L15" s="70"/>
      <c r="M15" s="70"/>
      <c r="N15" s="70"/>
      <c r="O15" s="59">
        <f ca="1">INDIRECT("M15")-INDIRECT("N15")</f>
        <v>0</v>
      </c>
      <c r="P15" s="70">
        <f>1+1</f>
        <v>2</v>
      </c>
      <c r="Q15" s="70">
        <f>940+1090</f>
        <v>2030</v>
      </c>
      <c r="R15" s="70">
        <f>1090+940</f>
        <v>2030</v>
      </c>
      <c r="S15" s="59">
        <f ca="1">INDIRECT("Q15")-INDIRECT("R15")</f>
        <v>0</v>
      </c>
      <c r="T15" s="59">
        <f t="shared" si="3"/>
        <v>2</v>
      </c>
      <c r="U15" s="59">
        <f t="shared" si="0"/>
        <v>2030</v>
      </c>
      <c r="V15" s="59">
        <f t="shared" si="1"/>
        <v>2030</v>
      </c>
      <c r="W15" s="60">
        <f t="shared" ca="1" si="2"/>
        <v>0</v>
      </c>
    </row>
    <row r="16" spans="1:256" ht="14.25" customHeight="1" x14ac:dyDescent="0.2">
      <c r="A16" s="86"/>
      <c r="B16" s="86"/>
      <c r="C16" s="73" t="s">
        <v>41</v>
      </c>
      <c r="D16" s="57"/>
      <c r="E16" s="57"/>
      <c r="F16" s="57"/>
      <c r="G16" s="59">
        <f ca="1">INDIRECT("E16")-INDIRECT("F16")</f>
        <v>0</v>
      </c>
      <c r="H16" s="57"/>
      <c r="I16" s="57"/>
      <c r="J16" s="57"/>
      <c r="K16" s="59">
        <f ca="1">INDIRECT("I16")-INDIRECT("J16")</f>
        <v>0</v>
      </c>
      <c r="L16" s="70"/>
      <c r="M16" s="70"/>
      <c r="N16" s="70"/>
      <c r="O16" s="59">
        <f ca="1">INDIRECT("M16")-INDIRECT("N16")</f>
        <v>0</v>
      </c>
      <c r="P16" s="70">
        <v>1</v>
      </c>
      <c r="Q16" s="70">
        <v>9038</v>
      </c>
      <c r="R16" s="70">
        <v>9001</v>
      </c>
      <c r="S16" s="59">
        <f ca="1">INDIRECT("Q16")-INDIRECT("R16")</f>
        <v>37</v>
      </c>
      <c r="T16" s="59">
        <f t="shared" si="3"/>
        <v>1</v>
      </c>
      <c r="U16" s="59">
        <f t="shared" si="0"/>
        <v>9038</v>
      </c>
      <c r="V16" s="59">
        <f t="shared" si="1"/>
        <v>9001</v>
      </c>
      <c r="W16" s="60">
        <f t="shared" ca="1" si="2"/>
        <v>37</v>
      </c>
    </row>
    <row r="17" spans="1:23" ht="14.25" customHeight="1" x14ac:dyDescent="0.2">
      <c r="A17" s="86" t="s">
        <v>29</v>
      </c>
      <c r="B17" s="86"/>
      <c r="C17" s="73" t="s">
        <v>40</v>
      </c>
      <c r="D17" s="57"/>
      <c r="E17" s="57"/>
      <c r="F17" s="57"/>
      <c r="G17" s="59">
        <f ca="1">INDIRECT("E15")-INDIRECT("F15")</f>
        <v>0</v>
      </c>
      <c r="H17" s="57"/>
      <c r="I17" s="57"/>
      <c r="J17" s="57"/>
      <c r="K17" s="59">
        <f ca="1">INDIRECT("I15")-INDIRECT("J15")</f>
        <v>0</v>
      </c>
      <c r="L17" s="70"/>
      <c r="M17" s="70"/>
      <c r="N17" s="70"/>
      <c r="O17" s="59">
        <f ca="1">INDIRECT("M15")-INDIRECT("N15")</f>
        <v>0</v>
      </c>
      <c r="P17" s="70"/>
      <c r="Q17" s="70"/>
      <c r="R17" s="70"/>
      <c r="S17" s="59">
        <f ca="1">INDIRECT("Q15")-INDIRECT("R15")</f>
        <v>0</v>
      </c>
      <c r="T17" s="59">
        <f t="shared" ref="T17:W18" si="4">SUM(D17,H17,L17,P17)</f>
        <v>0</v>
      </c>
      <c r="U17" s="59">
        <f t="shared" si="4"/>
        <v>0</v>
      </c>
      <c r="V17" s="59">
        <f t="shared" si="4"/>
        <v>0</v>
      </c>
      <c r="W17" s="60">
        <f t="shared" ca="1" si="4"/>
        <v>0</v>
      </c>
    </row>
    <row r="18" spans="1:23" ht="14.25" customHeight="1" x14ac:dyDescent="0.2">
      <c r="A18" s="86"/>
      <c r="B18" s="86"/>
      <c r="C18" s="73" t="s">
        <v>41</v>
      </c>
      <c r="D18" s="57"/>
      <c r="E18" s="57"/>
      <c r="F18" s="57"/>
      <c r="G18" s="59">
        <f ca="1">INDIRECT("E16")-INDIRECT("F16")</f>
        <v>0</v>
      </c>
      <c r="H18" s="57"/>
      <c r="I18" s="57"/>
      <c r="J18" s="57"/>
      <c r="K18" s="59">
        <f ca="1">INDIRECT("I16")-INDIRECT("J16")</f>
        <v>0</v>
      </c>
      <c r="L18" s="70"/>
      <c r="M18" s="70"/>
      <c r="N18" s="70"/>
      <c r="O18" s="59">
        <f ca="1">INDIRECT("M16")-INDIRECT("N16")</f>
        <v>0</v>
      </c>
      <c r="P18" s="70"/>
      <c r="Q18" s="70"/>
      <c r="R18" s="70"/>
      <c r="S18" s="59">
        <f ca="1">INDIRECT("Q16")-INDIRECT("R16")</f>
        <v>37</v>
      </c>
      <c r="T18" s="59">
        <f t="shared" si="4"/>
        <v>0</v>
      </c>
      <c r="U18" s="59">
        <f t="shared" si="4"/>
        <v>0</v>
      </c>
      <c r="V18" s="59">
        <f t="shared" si="4"/>
        <v>0</v>
      </c>
      <c r="W18" s="60">
        <f t="shared" ca="1" si="4"/>
        <v>37</v>
      </c>
    </row>
    <row r="19" spans="1:23" x14ac:dyDescent="0.2">
      <c r="A19" s="92" t="s">
        <v>15</v>
      </c>
      <c r="B19" s="93"/>
      <c r="C19" s="73" t="s">
        <v>40</v>
      </c>
      <c r="D19" s="61">
        <f>SUM(D9,D11,D13,D15,D17)</f>
        <v>0</v>
      </c>
      <c r="E19" s="61">
        <f>SUM(E9,E11,E13,E15,E17)</f>
        <v>0</v>
      </c>
      <c r="F19" s="61">
        <f>SUM(F9,F11,F13,F15,F17)</f>
        <v>0</v>
      </c>
      <c r="G19" s="61">
        <f ca="1">INDIRECT("E19")-INDIRECT("F19")</f>
        <v>0</v>
      </c>
      <c r="H19" s="61">
        <f>SUM(H9,H11,H13,H15,H17)</f>
        <v>0</v>
      </c>
      <c r="I19" s="61">
        <f>SUM(I9,I11,I13,I15,I17)</f>
        <v>0</v>
      </c>
      <c r="J19" s="61">
        <f>SUM(J9,J11,J13,J15,J17)</f>
        <v>0</v>
      </c>
      <c r="K19" s="61">
        <f ca="1">INDIRECT("I19")-INDIRECT("J19")</f>
        <v>0</v>
      </c>
      <c r="L19" s="61">
        <f>SUM(L9,L11,L13,L15,L17)</f>
        <v>0</v>
      </c>
      <c r="M19" s="61">
        <f>SUM(M9,M11,M13,M15,M17)</f>
        <v>0</v>
      </c>
      <c r="N19" s="61">
        <f>SUM(N9,N11,N13,N15,N17)</f>
        <v>0</v>
      </c>
      <c r="O19" s="61">
        <f ca="1">INDIRECT("M19")-INDIRECT("N19")</f>
        <v>0</v>
      </c>
      <c r="P19" s="61">
        <f>SUM(P9,P11,P13,P15,P17)</f>
        <v>12</v>
      </c>
      <c r="Q19" s="61">
        <f>SUM(Q9,Q11,Q13,Q15,Q17)</f>
        <v>2832</v>
      </c>
      <c r="R19" s="61">
        <f>SUM(R9,R11,R13,R15,R17)</f>
        <v>2832</v>
      </c>
      <c r="S19" s="61">
        <f ca="1">INDIRECT("Q19")-INDIRECT("R19")</f>
        <v>0</v>
      </c>
      <c r="T19" s="61">
        <f ca="1">SUM(T9,T11,T13,T15,T17)</f>
        <v>12</v>
      </c>
      <c r="U19" s="61">
        <f>SUM(U9,U11,U13,U15,U17)</f>
        <v>2832</v>
      </c>
      <c r="V19" s="61">
        <f>SUM(V9,V11,V13,V15,V17)</f>
        <v>2832</v>
      </c>
      <c r="W19" s="62">
        <f t="shared" ca="1" si="2"/>
        <v>0</v>
      </c>
    </row>
    <row r="20" spans="1:23" x14ac:dyDescent="0.2">
      <c r="A20" s="94"/>
      <c r="B20" s="95"/>
      <c r="C20" s="73" t="s">
        <v>41</v>
      </c>
      <c r="D20" s="61">
        <f>SUM(D10,D12,D14,D16)</f>
        <v>0</v>
      </c>
      <c r="E20" s="61">
        <f>SUM(E10,E12,E14,E16)</f>
        <v>0</v>
      </c>
      <c r="F20" s="61">
        <f>SUM(F10,F12,F14,F16)</f>
        <v>0</v>
      </c>
      <c r="G20" s="61">
        <f ca="1">INDIRECT("E20")-INDIRECT("F20")</f>
        <v>0</v>
      </c>
      <c r="H20" s="61">
        <f>SUM(H10,H12,H14,H16)</f>
        <v>0</v>
      </c>
      <c r="I20" s="61">
        <f>SUM(I10,I12,I14,I16)</f>
        <v>0</v>
      </c>
      <c r="J20" s="61">
        <f>SUM(J10,J12,J14,J16)</f>
        <v>0</v>
      </c>
      <c r="K20" s="61">
        <f ca="1">INDIRECT("I20")-INDIRECT("J20")</f>
        <v>0</v>
      </c>
      <c r="L20" s="61">
        <f>SUM(L10,L12,L14,L16)</f>
        <v>0</v>
      </c>
      <c r="M20" s="61">
        <f>SUM(M10,M12,M14,M16)</f>
        <v>0</v>
      </c>
      <c r="N20" s="61">
        <f>SUM(N10,N12,N14,N16)</f>
        <v>0</v>
      </c>
      <c r="O20" s="61">
        <f ca="1">INDIRECT("M20")-INDIRECT("N20")</f>
        <v>0</v>
      </c>
      <c r="P20" s="61">
        <f>SUM(P10,P12,P14,P16)</f>
        <v>1</v>
      </c>
      <c r="Q20" s="61">
        <f>SUM(Q10,Q12,Q14,Q16)</f>
        <v>9038</v>
      </c>
      <c r="R20" s="61">
        <f>SUM(R10,R12,R14,R16)</f>
        <v>9001</v>
      </c>
      <c r="S20" s="61">
        <f ca="1">INDIRECT("Q20")-INDIRECT("R20")</f>
        <v>37</v>
      </c>
      <c r="T20" s="61">
        <f>SUM(T10,T12,T14,T16)</f>
        <v>1</v>
      </c>
      <c r="U20" s="61">
        <f>SUM(U10,U12,U14,U16)</f>
        <v>9038</v>
      </c>
      <c r="V20" s="61">
        <f>SUM(V10,V12,V14,V16)</f>
        <v>9001</v>
      </c>
      <c r="W20" s="62">
        <f t="shared" ca="1" si="2"/>
        <v>37</v>
      </c>
    </row>
    <row r="21" spans="1:23" ht="27.75" customHeight="1" x14ac:dyDescent="0.2">
      <c r="A21" s="96" t="s">
        <v>16</v>
      </c>
      <c r="B21" s="96"/>
      <c r="C21" s="96"/>
      <c r="D21" s="52"/>
      <c r="E21" s="52"/>
      <c r="F21" s="52"/>
      <c r="G21" s="52"/>
      <c r="H21" s="52"/>
      <c r="I21" s="52"/>
      <c r="J21" s="52"/>
      <c r="K21" s="52"/>
      <c r="L21" s="52"/>
      <c r="M21" s="52"/>
      <c r="N21" s="52"/>
      <c r="O21" s="52"/>
      <c r="P21" s="52"/>
      <c r="Q21" s="52"/>
      <c r="R21" s="52"/>
      <c r="S21" s="52"/>
      <c r="T21" s="52"/>
      <c r="U21" s="52"/>
      <c r="V21" s="52"/>
      <c r="W21" s="67"/>
    </row>
    <row r="22" spans="1:23" ht="12.75" x14ac:dyDescent="0.2">
      <c r="A22" s="86" t="s">
        <v>82</v>
      </c>
      <c r="B22" s="86" t="s">
        <v>3</v>
      </c>
      <c r="C22" s="54" t="s">
        <v>40</v>
      </c>
      <c r="D22" s="57"/>
      <c r="E22" s="57"/>
      <c r="F22" s="57"/>
      <c r="G22" s="59">
        <f>E22-F22</f>
        <v>0</v>
      </c>
      <c r="H22" s="70"/>
      <c r="I22" s="70"/>
      <c r="J22" s="70"/>
      <c r="K22" s="59">
        <f>I22-J22</f>
        <v>0</v>
      </c>
      <c r="L22" s="70"/>
      <c r="M22" s="70"/>
      <c r="N22" s="70"/>
      <c r="O22" s="59">
        <f>M22-N22</f>
        <v>0</v>
      </c>
      <c r="P22" s="70">
        <v>0</v>
      </c>
      <c r="Q22" s="70">
        <v>0</v>
      </c>
      <c r="R22" s="70">
        <v>0</v>
      </c>
      <c r="S22" s="59">
        <f>Q22-R22</f>
        <v>0</v>
      </c>
      <c r="T22" s="59">
        <f>SUM(D22,H22,L22,P22)</f>
        <v>0</v>
      </c>
      <c r="U22" s="59">
        <f>SUM(E22,I22,M22,Q22)</f>
        <v>0</v>
      </c>
      <c r="V22" s="59">
        <f>SUM(F22,J22,N22,R22)</f>
        <v>0</v>
      </c>
      <c r="W22" s="59">
        <f>SUM(G22,K22,O22,S22)</f>
        <v>0</v>
      </c>
    </row>
    <row r="23" spans="1:23" ht="12.75" x14ac:dyDescent="0.2">
      <c r="A23" s="86"/>
      <c r="B23" s="86"/>
      <c r="C23" s="73" t="s">
        <v>41</v>
      </c>
      <c r="D23" s="57"/>
      <c r="E23" s="57"/>
      <c r="F23" s="57"/>
      <c r="G23" s="59">
        <f t="shared" ref="G23:G45" si="5">E23-F23</f>
        <v>0</v>
      </c>
      <c r="H23" s="70"/>
      <c r="I23" s="70"/>
      <c r="J23" s="70"/>
      <c r="K23" s="59">
        <f t="shared" ref="K23:K45" si="6">I23-J23</f>
        <v>0</v>
      </c>
      <c r="L23" s="70"/>
      <c r="M23" s="70"/>
      <c r="N23" s="70"/>
      <c r="O23" s="59">
        <f t="shared" ref="O23:O45" si="7">M23-N23</f>
        <v>0</v>
      </c>
      <c r="P23" s="70">
        <v>1</v>
      </c>
      <c r="Q23" s="70">
        <v>9038</v>
      </c>
      <c r="R23" s="70">
        <v>9001</v>
      </c>
      <c r="S23" s="59">
        <f t="shared" ref="S23:S45" si="8">Q23-R23</f>
        <v>37</v>
      </c>
      <c r="T23" s="59">
        <f t="shared" ref="T23:T39" si="9">SUM(D23,H23,L23,P23)</f>
        <v>1</v>
      </c>
      <c r="U23" s="59">
        <f t="shared" ref="U23:U39" si="10">SUM(E23,I23,M23,Q23)</f>
        <v>9038</v>
      </c>
      <c r="V23" s="59">
        <f t="shared" ref="V23:V39" si="11">SUM(F23,J23,N23,R23)</f>
        <v>9001</v>
      </c>
      <c r="W23" s="59">
        <f t="shared" ref="W23:W45" si="12">SUM(G23,K23,O23,S23)</f>
        <v>37</v>
      </c>
    </row>
    <row r="24" spans="1:23" ht="12.75" x14ac:dyDescent="0.2">
      <c r="A24" s="86"/>
      <c r="B24" s="54" t="s">
        <v>4</v>
      </c>
      <c r="C24" s="73" t="s">
        <v>40</v>
      </c>
      <c r="D24" s="57"/>
      <c r="E24" s="57"/>
      <c r="F24" s="57"/>
      <c r="G24" s="59">
        <f t="shared" si="5"/>
        <v>0</v>
      </c>
      <c r="H24" s="70"/>
      <c r="I24" s="70"/>
      <c r="J24" s="70"/>
      <c r="K24" s="59">
        <f t="shared" si="6"/>
        <v>0</v>
      </c>
      <c r="L24" s="70"/>
      <c r="M24" s="70"/>
      <c r="N24" s="70"/>
      <c r="O24" s="59">
        <f t="shared" si="7"/>
        <v>0</v>
      </c>
      <c r="P24" s="70"/>
      <c r="Q24" s="70"/>
      <c r="R24" s="70"/>
      <c r="S24" s="59">
        <f t="shared" si="8"/>
        <v>0</v>
      </c>
      <c r="T24" s="59">
        <f t="shared" si="9"/>
        <v>0</v>
      </c>
      <c r="U24" s="59">
        <f t="shared" si="10"/>
        <v>0</v>
      </c>
      <c r="V24" s="59">
        <f t="shared" si="11"/>
        <v>0</v>
      </c>
      <c r="W24" s="59">
        <f t="shared" si="12"/>
        <v>0</v>
      </c>
    </row>
    <row r="25" spans="1:23" ht="12.75" customHeight="1" x14ac:dyDescent="0.2">
      <c r="A25" s="86" t="s">
        <v>83</v>
      </c>
      <c r="B25" s="86" t="s">
        <v>3</v>
      </c>
      <c r="C25" s="73" t="s">
        <v>40</v>
      </c>
      <c r="D25" s="57"/>
      <c r="E25" s="57"/>
      <c r="F25" s="57"/>
      <c r="G25" s="59">
        <f t="shared" si="5"/>
        <v>0</v>
      </c>
      <c r="H25" s="70"/>
      <c r="I25" s="70"/>
      <c r="J25" s="70"/>
      <c r="K25" s="59">
        <f t="shared" si="6"/>
        <v>0</v>
      </c>
      <c r="L25" s="70"/>
      <c r="M25" s="70"/>
      <c r="N25" s="70"/>
      <c r="O25" s="59">
        <f t="shared" si="7"/>
        <v>0</v>
      </c>
      <c r="P25" s="70"/>
      <c r="Q25" s="70"/>
      <c r="R25" s="70"/>
      <c r="S25" s="59">
        <f t="shared" si="8"/>
        <v>0</v>
      </c>
      <c r="T25" s="59">
        <f t="shared" si="9"/>
        <v>0</v>
      </c>
      <c r="U25" s="59">
        <f t="shared" si="10"/>
        <v>0</v>
      </c>
      <c r="V25" s="59">
        <f t="shared" si="11"/>
        <v>0</v>
      </c>
      <c r="W25" s="59">
        <f t="shared" si="12"/>
        <v>0</v>
      </c>
    </row>
    <row r="26" spans="1:23" ht="12.75" x14ac:dyDescent="0.2">
      <c r="A26" s="86"/>
      <c r="B26" s="86"/>
      <c r="C26" s="73" t="s">
        <v>41</v>
      </c>
      <c r="D26" s="57"/>
      <c r="E26" s="57"/>
      <c r="F26" s="57"/>
      <c r="G26" s="59">
        <f t="shared" si="5"/>
        <v>0</v>
      </c>
      <c r="H26" s="70"/>
      <c r="I26" s="70"/>
      <c r="J26" s="70"/>
      <c r="K26" s="59">
        <f t="shared" si="6"/>
        <v>0</v>
      </c>
      <c r="L26" s="70"/>
      <c r="M26" s="70"/>
      <c r="N26" s="70"/>
      <c r="O26" s="59">
        <f t="shared" si="7"/>
        <v>0</v>
      </c>
      <c r="P26" s="70"/>
      <c r="Q26" s="70"/>
      <c r="R26" s="70"/>
      <c r="S26" s="59">
        <f t="shared" si="8"/>
        <v>0</v>
      </c>
      <c r="T26" s="59">
        <f t="shared" si="9"/>
        <v>0</v>
      </c>
      <c r="U26" s="59">
        <f t="shared" si="10"/>
        <v>0</v>
      </c>
      <c r="V26" s="59">
        <f t="shared" si="11"/>
        <v>0</v>
      </c>
      <c r="W26" s="59">
        <f t="shared" si="12"/>
        <v>0</v>
      </c>
    </row>
    <row r="27" spans="1:23" ht="12.75" x14ac:dyDescent="0.2">
      <c r="A27" s="86"/>
      <c r="B27" s="54" t="s">
        <v>4</v>
      </c>
      <c r="C27" s="73" t="s">
        <v>40</v>
      </c>
      <c r="D27" s="57"/>
      <c r="E27" s="57"/>
      <c r="F27" s="57"/>
      <c r="G27" s="59">
        <f t="shared" si="5"/>
        <v>0</v>
      </c>
      <c r="H27" s="70"/>
      <c r="I27" s="70"/>
      <c r="J27" s="70"/>
      <c r="K27" s="59">
        <f t="shared" si="6"/>
        <v>0</v>
      </c>
      <c r="L27" s="70"/>
      <c r="M27" s="70"/>
      <c r="N27" s="70"/>
      <c r="O27" s="59">
        <f t="shared" si="7"/>
        <v>0</v>
      </c>
      <c r="P27" s="70"/>
      <c r="Q27" s="70"/>
      <c r="R27" s="70"/>
      <c r="S27" s="59">
        <f t="shared" si="8"/>
        <v>0</v>
      </c>
      <c r="T27" s="59">
        <f t="shared" si="9"/>
        <v>0</v>
      </c>
      <c r="U27" s="59">
        <f t="shared" si="10"/>
        <v>0</v>
      </c>
      <c r="V27" s="59">
        <f t="shared" si="11"/>
        <v>0</v>
      </c>
      <c r="W27" s="59">
        <f t="shared" si="12"/>
        <v>0</v>
      </c>
    </row>
    <row r="28" spans="1:23" ht="12.75" x14ac:dyDescent="0.2">
      <c r="A28" s="86" t="s">
        <v>20</v>
      </c>
      <c r="B28" s="54" t="s">
        <v>3</v>
      </c>
      <c r="C28" s="73" t="s">
        <v>40</v>
      </c>
      <c r="D28" s="57"/>
      <c r="E28" s="57"/>
      <c r="F28" s="57"/>
      <c r="G28" s="59">
        <f t="shared" si="5"/>
        <v>0</v>
      </c>
      <c r="H28" s="70"/>
      <c r="I28" s="70"/>
      <c r="J28" s="70"/>
      <c r="K28" s="59">
        <f t="shared" si="6"/>
        <v>0</v>
      </c>
      <c r="L28" s="70"/>
      <c r="M28" s="70"/>
      <c r="N28" s="70"/>
      <c r="O28" s="59">
        <f t="shared" si="7"/>
        <v>0</v>
      </c>
      <c r="P28" s="70">
        <f>3+5+3</f>
        <v>11</v>
      </c>
      <c r="Q28" s="70">
        <f>33+16+22+108+264+35+36+1090+30+31+940</f>
        <v>2605</v>
      </c>
      <c r="R28" s="70">
        <f>33+16+22+108+264+35+36+30+31+1090+940</f>
        <v>2605</v>
      </c>
      <c r="S28" s="59">
        <f t="shared" si="8"/>
        <v>0</v>
      </c>
      <c r="T28" s="59">
        <f t="shared" si="9"/>
        <v>11</v>
      </c>
      <c r="U28" s="59">
        <f t="shared" si="10"/>
        <v>2605</v>
      </c>
      <c r="V28" s="59">
        <f t="shared" si="11"/>
        <v>2605</v>
      </c>
      <c r="W28" s="59">
        <f t="shared" si="12"/>
        <v>0</v>
      </c>
    </row>
    <row r="29" spans="1:23" ht="12.75" x14ac:dyDescent="0.2">
      <c r="A29" s="86"/>
      <c r="B29" s="54" t="s">
        <v>4</v>
      </c>
      <c r="C29" s="73" t="s">
        <v>40</v>
      </c>
      <c r="D29" s="57"/>
      <c r="E29" s="57"/>
      <c r="F29" s="57"/>
      <c r="G29" s="59">
        <f t="shared" si="5"/>
        <v>0</v>
      </c>
      <c r="H29" s="70"/>
      <c r="I29" s="70"/>
      <c r="J29" s="70"/>
      <c r="K29" s="59">
        <f t="shared" si="6"/>
        <v>0</v>
      </c>
      <c r="L29" s="70">
        <v>0</v>
      </c>
      <c r="M29" s="70">
        <v>0</v>
      </c>
      <c r="N29" s="70">
        <v>0</v>
      </c>
      <c r="O29" s="59">
        <f t="shared" si="7"/>
        <v>0</v>
      </c>
      <c r="P29" s="70"/>
      <c r="Q29" s="70"/>
      <c r="R29" s="70"/>
      <c r="S29" s="59">
        <f t="shared" si="8"/>
        <v>0</v>
      </c>
      <c r="T29" s="59">
        <f t="shared" si="9"/>
        <v>0</v>
      </c>
      <c r="U29" s="59">
        <f t="shared" si="10"/>
        <v>0</v>
      </c>
      <c r="V29" s="59">
        <f t="shared" si="11"/>
        <v>0</v>
      </c>
      <c r="W29" s="59">
        <f t="shared" si="12"/>
        <v>0</v>
      </c>
    </row>
    <row r="30" spans="1:23" ht="12.75" customHeight="1" x14ac:dyDescent="0.2">
      <c r="A30" s="86" t="s">
        <v>18</v>
      </c>
      <c r="B30" s="86" t="s">
        <v>3</v>
      </c>
      <c r="C30" s="73" t="s">
        <v>40</v>
      </c>
      <c r="D30" s="57"/>
      <c r="E30" s="57"/>
      <c r="F30" s="57"/>
      <c r="G30" s="59">
        <f t="shared" si="5"/>
        <v>0</v>
      </c>
      <c r="H30" s="70">
        <v>0</v>
      </c>
      <c r="I30" s="70">
        <v>0</v>
      </c>
      <c r="J30" s="70">
        <v>0</v>
      </c>
      <c r="K30" s="59">
        <f t="shared" si="6"/>
        <v>0</v>
      </c>
      <c r="L30" s="70">
        <v>0</v>
      </c>
      <c r="M30" s="70">
        <v>0</v>
      </c>
      <c r="N30" s="70">
        <v>0</v>
      </c>
      <c r="O30" s="59">
        <f t="shared" si="7"/>
        <v>0</v>
      </c>
      <c r="P30" s="70"/>
      <c r="Q30" s="70"/>
      <c r="R30" s="70"/>
      <c r="S30" s="59">
        <f t="shared" si="8"/>
        <v>0</v>
      </c>
      <c r="T30" s="59">
        <f t="shared" si="9"/>
        <v>0</v>
      </c>
      <c r="U30" s="59">
        <f t="shared" si="10"/>
        <v>0</v>
      </c>
      <c r="V30" s="59">
        <f t="shared" si="11"/>
        <v>0</v>
      </c>
      <c r="W30" s="59">
        <f t="shared" si="12"/>
        <v>0</v>
      </c>
    </row>
    <row r="31" spans="1:23" ht="12" customHeight="1" x14ac:dyDescent="0.2">
      <c r="A31" s="86"/>
      <c r="B31" s="86"/>
      <c r="C31" s="73" t="s">
        <v>41</v>
      </c>
      <c r="D31" s="57"/>
      <c r="E31" s="57"/>
      <c r="F31" s="57"/>
      <c r="G31" s="59">
        <f t="shared" si="5"/>
        <v>0</v>
      </c>
      <c r="H31" s="70">
        <v>0</v>
      </c>
      <c r="I31" s="70">
        <v>0</v>
      </c>
      <c r="J31" s="70">
        <v>0</v>
      </c>
      <c r="K31" s="59">
        <f t="shared" si="6"/>
        <v>0</v>
      </c>
      <c r="L31" s="70">
        <v>0</v>
      </c>
      <c r="M31" s="70">
        <v>0</v>
      </c>
      <c r="N31" s="70">
        <v>0</v>
      </c>
      <c r="O31" s="59">
        <f t="shared" si="7"/>
        <v>0</v>
      </c>
      <c r="P31" s="70">
        <v>0</v>
      </c>
      <c r="Q31" s="70">
        <v>0</v>
      </c>
      <c r="R31" s="70">
        <v>0</v>
      </c>
      <c r="S31" s="59">
        <f t="shared" si="8"/>
        <v>0</v>
      </c>
      <c r="T31" s="59">
        <f t="shared" si="9"/>
        <v>0</v>
      </c>
      <c r="U31" s="59">
        <f t="shared" si="10"/>
        <v>0</v>
      </c>
      <c r="V31" s="59">
        <f t="shared" si="11"/>
        <v>0</v>
      </c>
      <c r="W31" s="59">
        <f t="shared" si="12"/>
        <v>0</v>
      </c>
    </row>
    <row r="32" spans="1:23" ht="12.75" x14ac:dyDescent="0.2">
      <c r="A32" s="86"/>
      <c r="B32" s="54" t="s">
        <v>4</v>
      </c>
      <c r="C32" s="73" t="s">
        <v>40</v>
      </c>
      <c r="D32" s="57"/>
      <c r="E32" s="57"/>
      <c r="F32" s="57"/>
      <c r="G32" s="59">
        <f t="shared" si="5"/>
        <v>0</v>
      </c>
      <c r="H32" s="70">
        <v>0</v>
      </c>
      <c r="I32" s="70">
        <v>0</v>
      </c>
      <c r="J32" s="70">
        <v>0</v>
      </c>
      <c r="K32" s="59">
        <f t="shared" si="6"/>
        <v>0</v>
      </c>
      <c r="L32" s="70">
        <v>0</v>
      </c>
      <c r="M32" s="70">
        <v>0</v>
      </c>
      <c r="N32" s="70">
        <v>0</v>
      </c>
      <c r="O32" s="59">
        <f t="shared" si="7"/>
        <v>0</v>
      </c>
      <c r="P32" s="70">
        <v>0</v>
      </c>
      <c r="Q32" s="70">
        <v>0</v>
      </c>
      <c r="R32" s="70">
        <v>0</v>
      </c>
      <c r="S32" s="59">
        <f t="shared" si="8"/>
        <v>0</v>
      </c>
      <c r="T32" s="59">
        <f t="shared" si="9"/>
        <v>0</v>
      </c>
      <c r="U32" s="59">
        <f t="shared" si="10"/>
        <v>0</v>
      </c>
      <c r="V32" s="59">
        <f t="shared" si="11"/>
        <v>0</v>
      </c>
      <c r="W32" s="59">
        <f t="shared" si="12"/>
        <v>0</v>
      </c>
    </row>
    <row r="33" spans="1:23" ht="12.75" x14ac:dyDescent="0.2">
      <c r="A33" s="86" t="s">
        <v>21</v>
      </c>
      <c r="B33" s="54" t="s">
        <v>3</v>
      </c>
      <c r="C33" s="73" t="s">
        <v>40</v>
      </c>
      <c r="D33" s="57"/>
      <c r="E33" s="57"/>
      <c r="F33" s="57"/>
      <c r="G33" s="59">
        <f t="shared" si="5"/>
        <v>0</v>
      </c>
      <c r="H33" s="70">
        <v>0</v>
      </c>
      <c r="I33" s="70">
        <v>0</v>
      </c>
      <c r="J33" s="70">
        <v>0</v>
      </c>
      <c r="K33" s="59">
        <f t="shared" si="6"/>
        <v>0</v>
      </c>
      <c r="L33" s="70">
        <v>0</v>
      </c>
      <c r="M33" s="70">
        <v>0</v>
      </c>
      <c r="N33" s="70">
        <v>0</v>
      </c>
      <c r="O33" s="59">
        <f t="shared" si="7"/>
        <v>0</v>
      </c>
      <c r="P33" s="70">
        <v>0</v>
      </c>
      <c r="Q33" s="70">
        <v>0</v>
      </c>
      <c r="R33" s="70">
        <v>0</v>
      </c>
      <c r="S33" s="59">
        <f t="shared" si="8"/>
        <v>0</v>
      </c>
      <c r="T33" s="59">
        <f t="shared" si="9"/>
        <v>0</v>
      </c>
      <c r="U33" s="59">
        <f t="shared" si="10"/>
        <v>0</v>
      </c>
      <c r="V33" s="59">
        <f t="shared" si="11"/>
        <v>0</v>
      </c>
      <c r="W33" s="59">
        <f t="shared" si="12"/>
        <v>0</v>
      </c>
    </row>
    <row r="34" spans="1:23" ht="12.75" x14ac:dyDescent="0.2">
      <c r="A34" s="86"/>
      <c r="B34" s="54" t="s">
        <v>4</v>
      </c>
      <c r="C34" s="73" t="s">
        <v>40</v>
      </c>
      <c r="D34" s="57"/>
      <c r="E34" s="57"/>
      <c r="F34" s="57"/>
      <c r="G34" s="59">
        <f t="shared" si="5"/>
        <v>0</v>
      </c>
      <c r="H34" s="70">
        <v>0</v>
      </c>
      <c r="I34" s="70">
        <v>0</v>
      </c>
      <c r="J34" s="70">
        <v>0</v>
      </c>
      <c r="K34" s="59">
        <f t="shared" si="6"/>
        <v>0</v>
      </c>
      <c r="L34" s="70">
        <v>0</v>
      </c>
      <c r="M34" s="70">
        <v>0</v>
      </c>
      <c r="N34" s="70">
        <v>0</v>
      </c>
      <c r="O34" s="59">
        <f t="shared" si="7"/>
        <v>0</v>
      </c>
      <c r="P34" s="70">
        <v>0</v>
      </c>
      <c r="Q34" s="70">
        <v>0</v>
      </c>
      <c r="R34" s="70">
        <v>0</v>
      </c>
      <c r="S34" s="59">
        <f t="shared" si="8"/>
        <v>0</v>
      </c>
      <c r="T34" s="59">
        <f t="shared" si="9"/>
        <v>0</v>
      </c>
      <c r="U34" s="59">
        <f t="shared" si="10"/>
        <v>0</v>
      </c>
      <c r="V34" s="59">
        <f t="shared" si="11"/>
        <v>0</v>
      </c>
      <c r="W34" s="59">
        <f t="shared" si="12"/>
        <v>0</v>
      </c>
    </row>
    <row r="35" spans="1:23" ht="12.75" x14ac:dyDescent="0.2">
      <c r="A35" s="74" t="s">
        <v>22</v>
      </c>
      <c r="B35" s="54" t="s">
        <v>3</v>
      </c>
      <c r="C35" s="73" t="s">
        <v>40</v>
      </c>
      <c r="D35" s="57"/>
      <c r="E35" s="57"/>
      <c r="F35" s="57"/>
      <c r="G35" s="59">
        <f t="shared" si="5"/>
        <v>0</v>
      </c>
      <c r="H35" s="70">
        <v>0</v>
      </c>
      <c r="I35" s="70">
        <v>0</v>
      </c>
      <c r="J35" s="70">
        <v>0</v>
      </c>
      <c r="K35" s="59">
        <f t="shared" si="6"/>
        <v>0</v>
      </c>
      <c r="L35" s="70">
        <v>0</v>
      </c>
      <c r="M35" s="70">
        <v>0</v>
      </c>
      <c r="N35" s="70">
        <v>0</v>
      </c>
      <c r="O35" s="59">
        <f t="shared" si="7"/>
        <v>0</v>
      </c>
      <c r="P35" s="70">
        <v>1</v>
      </c>
      <c r="Q35" s="70">
        <v>227</v>
      </c>
      <c r="R35" s="70">
        <v>227</v>
      </c>
      <c r="S35" s="59">
        <f t="shared" si="8"/>
        <v>0</v>
      </c>
      <c r="T35" s="59">
        <f t="shared" si="9"/>
        <v>1</v>
      </c>
      <c r="U35" s="59">
        <f t="shared" si="10"/>
        <v>227</v>
      </c>
      <c r="V35" s="59">
        <f t="shared" si="11"/>
        <v>227</v>
      </c>
      <c r="W35" s="59">
        <f t="shared" si="12"/>
        <v>0</v>
      </c>
    </row>
    <row r="36" spans="1:23" ht="21.75" hidden="1" customHeight="1" x14ac:dyDescent="0.2">
      <c r="A36" s="86" t="s">
        <v>84</v>
      </c>
      <c r="B36" s="54" t="s">
        <v>3</v>
      </c>
      <c r="C36" s="73" t="s">
        <v>40</v>
      </c>
      <c r="D36" s="57"/>
      <c r="E36" s="57"/>
      <c r="F36" s="57"/>
      <c r="G36" s="59">
        <f t="shared" si="5"/>
        <v>0</v>
      </c>
      <c r="H36" s="70">
        <v>0</v>
      </c>
      <c r="I36" s="70">
        <v>0</v>
      </c>
      <c r="J36" s="70">
        <v>0</v>
      </c>
      <c r="K36" s="59">
        <f t="shared" si="6"/>
        <v>0</v>
      </c>
      <c r="L36" s="70">
        <v>0</v>
      </c>
      <c r="M36" s="70">
        <v>0</v>
      </c>
      <c r="N36" s="70">
        <v>0</v>
      </c>
      <c r="O36" s="59">
        <f t="shared" si="7"/>
        <v>0</v>
      </c>
      <c r="P36" s="70">
        <v>0</v>
      </c>
      <c r="Q36" s="70">
        <v>0</v>
      </c>
      <c r="R36" s="70">
        <v>0</v>
      </c>
      <c r="S36" s="59">
        <f t="shared" si="8"/>
        <v>0</v>
      </c>
      <c r="T36" s="59">
        <f t="shared" si="9"/>
        <v>0</v>
      </c>
      <c r="U36" s="59">
        <f t="shared" si="10"/>
        <v>0</v>
      </c>
      <c r="V36" s="59">
        <f t="shared" si="11"/>
        <v>0</v>
      </c>
      <c r="W36" s="59">
        <f t="shared" si="12"/>
        <v>0</v>
      </c>
    </row>
    <row r="37" spans="1:23" ht="21.75" hidden="1" customHeight="1" x14ac:dyDescent="0.2">
      <c r="A37" s="86"/>
      <c r="B37" s="54" t="s">
        <v>4</v>
      </c>
      <c r="C37" s="73" t="s">
        <v>40</v>
      </c>
      <c r="D37" s="57"/>
      <c r="E37" s="57"/>
      <c r="F37" s="57"/>
      <c r="G37" s="59">
        <f t="shared" si="5"/>
        <v>0</v>
      </c>
      <c r="H37" s="70">
        <v>0</v>
      </c>
      <c r="I37" s="70">
        <v>0</v>
      </c>
      <c r="J37" s="70">
        <v>0</v>
      </c>
      <c r="K37" s="59">
        <f t="shared" si="6"/>
        <v>0</v>
      </c>
      <c r="L37" s="70">
        <v>0</v>
      </c>
      <c r="M37" s="70">
        <v>0</v>
      </c>
      <c r="N37" s="70">
        <v>0</v>
      </c>
      <c r="O37" s="59">
        <f t="shared" si="7"/>
        <v>0</v>
      </c>
      <c r="P37" s="70">
        <v>0</v>
      </c>
      <c r="Q37" s="70">
        <v>0</v>
      </c>
      <c r="R37" s="70">
        <v>0</v>
      </c>
      <c r="S37" s="59">
        <f t="shared" si="8"/>
        <v>0</v>
      </c>
      <c r="T37" s="59">
        <f t="shared" si="9"/>
        <v>0</v>
      </c>
      <c r="U37" s="59">
        <f t="shared" si="10"/>
        <v>0</v>
      </c>
      <c r="V37" s="59">
        <f t="shared" si="11"/>
        <v>0</v>
      </c>
      <c r="W37" s="59">
        <f t="shared" si="12"/>
        <v>0</v>
      </c>
    </row>
    <row r="38" spans="1:23" ht="24" hidden="1" x14ac:dyDescent="0.2">
      <c r="A38" s="54" t="s">
        <v>39</v>
      </c>
      <c r="B38" s="54" t="s">
        <v>3</v>
      </c>
      <c r="C38" s="73" t="s">
        <v>40</v>
      </c>
      <c r="D38" s="57"/>
      <c r="E38" s="57"/>
      <c r="F38" s="57"/>
      <c r="G38" s="59">
        <f t="shared" si="5"/>
        <v>0</v>
      </c>
      <c r="H38" s="70">
        <v>0</v>
      </c>
      <c r="I38" s="70">
        <v>0</v>
      </c>
      <c r="J38" s="70">
        <v>0</v>
      </c>
      <c r="K38" s="59">
        <f t="shared" si="6"/>
        <v>0</v>
      </c>
      <c r="L38" s="70">
        <v>0</v>
      </c>
      <c r="M38" s="70">
        <v>0</v>
      </c>
      <c r="N38" s="70">
        <v>0</v>
      </c>
      <c r="O38" s="59">
        <f t="shared" si="7"/>
        <v>0</v>
      </c>
      <c r="P38" s="70">
        <v>0</v>
      </c>
      <c r="Q38" s="70">
        <v>0</v>
      </c>
      <c r="R38" s="70">
        <v>0</v>
      </c>
      <c r="S38" s="59">
        <f t="shared" si="8"/>
        <v>0</v>
      </c>
      <c r="T38" s="59">
        <f t="shared" si="9"/>
        <v>0</v>
      </c>
      <c r="U38" s="59">
        <f t="shared" si="10"/>
        <v>0</v>
      </c>
      <c r="V38" s="59">
        <f t="shared" si="11"/>
        <v>0</v>
      </c>
      <c r="W38" s="59">
        <f t="shared" si="12"/>
        <v>0</v>
      </c>
    </row>
    <row r="39" spans="1:23" hidden="1" x14ac:dyDescent="0.2">
      <c r="A39" s="91" t="s">
        <v>23</v>
      </c>
      <c r="B39" s="91"/>
      <c r="C39" s="75"/>
      <c r="D39" s="61">
        <f ca="1">SUM(INDIRECT("D22:D38"))</f>
        <v>0</v>
      </c>
      <c r="E39" s="61">
        <f ca="1">SUM(INDIRECT("E22:E38"))</f>
        <v>0</v>
      </c>
      <c r="F39" s="61">
        <f ca="1">SUM(INDIRECT("F22:F38"))</f>
        <v>0</v>
      </c>
      <c r="G39" s="61">
        <f t="shared" ca="1" si="5"/>
        <v>0</v>
      </c>
      <c r="H39" s="61">
        <f ca="1">SUM(INDIRECT("H22:H38"))</f>
        <v>0</v>
      </c>
      <c r="I39" s="61">
        <f ca="1">SUM(INDIRECT("I22:I38"))</f>
        <v>0</v>
      </c>
      <c r="J39" s="61">
        <f ca="1">SUM(INDIRECT("J22:J38"))</f>
        <v>0</v>
      </c>
      <c r="K39" s="61">
        <f t="shared" ca="1" si="6"/>
        <v>0</v>
      </c>
      <c r="L39" s="61">
        <f ca="1">SUM(INDIRECT("L22:L38"))</f>
        <v>0</v>
      </c>
      <c r="M39" s="61">
        <f ca="1">SUM(INDIRECT("M22:M38"))</f>
        <v>0</v>
      </c>
      <c r="N39" s="61">
        <f ca="1">SUM(INDIRECT("N22:N38"))</f>
        <v>0</v>
      </c>
      <c r="O39" s="61">
        <f t="shared" ca="1" si="7"/>
        <v>0</v>
      </c>
      <c r="P39" s="61">
        <f ca="1">SUM(INDIRECT("P22:P38"))</f>
        <v>13</v>
      </c>
      <c r="Q39" s="61">
        <f ca="1">SUM(INDIRECT("Q22:Q38"))</f>
        <v>11870</v>
      </c>
      <c r="R39" s="61">
        <f ca="1">SUM(INDIRECT("R22:R38"))</f>
        <v>11833</v>
      </c>
      <c r="S39" s="61">
        <f t="shared" ca="1" si="8"/>
        <v>37</v>
      </c>
      <c r="T39" s="61">
        <f t="shared" ca="1" si="9"/>
        <v>13</v>
      </c>
      <c r="U39" s="61">
        <f t="shared" ca="1" si="10"/>
        <v>11870</v>
      </c>
      <c r="V39" s="61">
        <f t="shared" ca="1" si="11"/>
        <v>11833</v>
      </c>
      <c r="W39" s="61">
        <f t="shared" ca="1" si="12"/>
        <v>37</v>
      </c>
    </row>
    <row r="40" spans="1:23" hidden="1" x14ac:dyDescent="0.2">
      <c r="A40" s="111" t="s">
        <v>81</v>
      </c>
      <c r="B40" s="54" t="s">
        <v>3</v>
      </c>
      <c r="C40" s="73" t="s">
        <v>40</v>
      </c>
      <c r="D40" s="61"/>
      <c r="E40" s="61"/>
      <c r="F40" s="61"/>
      <c r="G40" s="61"/>
      <c r="H40" s="61"/>
      <c r="I40" s="61"/>
      <c r="J40" s="61"/>
      <c r="K40" s="61"/>
      <c r="L40" s="61"/>
      <c r="M40" s="61"/>
      <c r="N40" s="61"/>
      <c r="O40" s="61"/>
      <c r="P40" s="61"/>
      <c r="Q40" s="61"/>
      <c r="R40" s="61"/>
      <c r="S40" s="61"/>
      <c r="T40" s="61"/>
      <c r="U40" s="61"/>
      <c r="V40" s="61"/>
      <c r="W40" s="61"/>
    </row>
    <row r="41" spans="1:23" hidden="1" x14ac:dyDescent="0.2">
      <c r="A41" s="112"/>
      <c r="B41" s="54" t="s">
        <v>4</v>
      </c>
      <c r="C41" s="73" t="s">
        <v>40</v>
      </c>
      <c r="D41" s="61"/>
      <c r="E41" s="61"/>
      <c r="F41" s="61"/>
      <c r="G41" s="61"/>
      <c r="H41" s="61"/>
      <c r="I41" s="61"/>
      <c r="J41" s="61"/>
      <c r="K41" s="61"/>
      <c r="L41" s="61"/>
      <c r="M41" s="61"/>
      <c r="N41" s="61"/>
      <c r="O41" s="61"/>
      <c r="P41" s="61"/>
      <c r="Q41" s="61"/>
      <c r="R41" s="61"/>
      <c r="S41" s="61"/>
      <c r="T41" s="61"/>
      <c r="U41" s="61"/>
      <c r="V41" s="61"/>
      <c r="W41" s="61"/>
    </row>
    <row r="42" spans="1:23" ht="25.5" hidden="1" x14ac:dyDescent="0.2">
      <c r="A42" s="51" t="s">
        <v>86</v>
      </c>
      <c r="B42" s="54" t="s">
        <v>3</v>
      </c>
      <c r="C42" s="73" t="s">
        <v>41</v>
      </c>
      <c r="D42" s="61"/>
      <c r="E42" s="61"/>
      <c r="F42" s="61"/>
      <c r="G42" s="61"/>
      <c r="H42" s="61"/>
      <c r="I42" s="61"/>
      <c r="J42" s="61"/>
      <c r="K42" s="61"/>
      <c r="L42" s="61"/>
      <c r="M42" s="61"/>
      <c r="N42" s="61"/>
      <c r="O42" s="61"/>
      <c r="P42" s="61"/>
      <c r="Q42" s="61"/>
      <c r="R42" s="61"/>
      <c r="S42" s="61"/>
      <c r="T42" s="61"/>
      <c r="U42" s="61"/>
      <c r="V42" s="61"/>
      <c r="W42" s="61"/>
    </row>
    <row r="43" spans="1:23" hidden="1" x14ac:dyDescent="0.2">
      <c r="A43" s="54" t="s">
        <v>87</v>
      </c>
      <c r="B43" s="54" t="s">
        <v>3</v>
      </c>
      <c r="C43" s="73" t="s">
        <v>41</v>
      </c>
      <c r="D43" s="61"/>
      <c r="E43" s="61"/>
      <c r="F43" s="61"/>
      <c r="G43" s="61"/>
      <c r="H43" s="61"/>
      <c r="I43" s="61"/>
      <c r="J43" s="61"/>
      <c r="K43" s="61"/>
      <c r="L43" s="61"/>
      <c r="M43" s="61"/>
      <c r="N43" s="61"/>
      <c r="O43" s="61"/>
      <c r="P43" s="61"/>
      <c r="Q43" s="61"/>
      <c r="R43" s="61"/>
      <c r="S43" s="61"/>
      <c r="T43" s="61"/>
      <c r="U43" s="61"/>
      <c r="V43" s="61"/>
      <c r="W43" s="61"/>
    </row>
    <row r="44" spans="1:23" x14ac:dyDescent="0.2">
      <c r="A44" s="107" t="s">
        <v>23</v>
      </c>
      <c r="B44" s="108"/>
      <c r="C44" s="73" t="s">
        <v>40</v>
      </c>
      <c r="D44" s="61">
        <f>SUM(D22,D24,D25,D27,D28,D29,D30,D32,D33,D34,D35,D36,D37,D38)</f>
        <v>0</v>
      </c>
      <c r="E44" s="61">
        <f>SUM(E22,E24,E25,E27,E28,E29,E30,E32,E33,E34,E35,E36,E37,E38)</f>
        <v>0</v>
      </c>
      <c r="F44" s="61">
        <f>SUM(F22,F24,F25,F27,F28,F29,F30,F32,F33,F34,F35,F36,F37,F38)</f>
        <v>0</v>
      </c>
      <c r="G44" s="61">
        <f t="shared" si="5"/>
        <v>0</v>
      </c>
      <c r="H44" s="61">
        <f>SUM(H22,H24,H25,H27,H28,H29,H30,H32,H33,H34,H35,H36,H37,H38)</f>
        <v>0</v>
      </c>
      <c r="I44" s="61">
        <f>SUM(I22,I24,I25,I27,I28,I29,I30,I32,I33,I34,I35,I36,I37,I38)</f>
        <v>0</v>
      </c>
      <c r="J44" s="61">
        <f>SUM(J22,J24,J25,J27,J28,J29,J30,J32,J33,J34,J35,J36,J37,J38)</f>
        <v>0</v>
      </c>
      <c r="K44" s="61">
        <f t="shared" si="6"/>
        <v>0</v>
      </c>
      <c r="L44" s="61">
        <f>SUM(L22,L24,L25,L27,L28,L29,L30,L32,L33,L34,L35,L36,L37,L38)</f>
        <v>0</v>
      </c>
      <c r="M44" s="61">
        <f>SUM(M22,M24,M25,M27,M28,M29,M30,M32,M33,M34,M35,M36,M37,M38)</f>
        <v>0</v>
      </c>
      <c r="N44" s="61">
        <f>SUM(N22,N24,N25,N27,N28,N29,N30,N32,N33,N34,N35,N36,N37,N38)</f>
        <v>0</v>
      </c>
      <c r="O44" s="61">
        <f t="shared" si="7"/>
        <v>0</v>
      </c>
      <c r="P44" s="61">
        <f>SUM(P22,P24,P25,P27,P28,P29,P30,P32,P33,P34,P35,P36,P37,P38)</f>
        <v>12</v>
      </c>
      <c r="Q44" s="61">
        <f>SUM(Q22,Q24,Q25,Q27,Q28,Q29,Q30,Q32,Q33,Q34,Q35,Q36,Q37,Q38)</f>
        <v>2832</v>
      </c>
      <c r="R44" s="61">
        <f>SUM(R22,R24,R25,R27,R28,R29,R30,R32,R33,R34,R35,R36,R37,R38)</f>
        <v>2832</v>
      </c>
      <c r="S44" s="61">
        <f t="shared" si="8"/>
        <v>0</v>
      </c>
      <c r="T44" s="61">
        <f>SUM(T22,T24,T25,T27,T28,T29,T30,T32,T33,T34,T35,T36,T37,T38)</f>
        <v>12</v>
      </c>
      <c r="U44" s="61">
        <f>SUM(U22,U24,U25,U27,U28,U29,U30,U32,U33,U34,U35,U36,U37,U38)</f>
        <v>2832</v>
      </c>
      <c r="V44" s="61">
        <f>SUM(V22,V24,V25,V27,V28,V29,V30,V32,V33,V34,V35,V36,V37,V38)</f>
        <v>2832</v>
      </c>
      <c r="W44" s="61">
        <f t="shared" si="12"/>
        <v>0</v>
      </c>
    </row>
    <row r="45" spans="1:23" x14ac:dyDescent="0.2">
      <c r="A45" s="109"/>
      <c r="B45" s="110"/>
      <c r="C45" s="73" t="s">
        <v>41</v>
      </c>
      <c r="D45" s="61">
        <f>SUM(D23,D26,D31)</f>
        <v>0</v>
      </c>
      <c r="E45" s="61">
        <f>SUM(E23,E26,E31)</f>
        <v>0</v>
      </c>
      <c r="F45" s="61">
        <f>SUM(F23,F26,F31)</f>
        <v>0</v>
      </c>
      <c r="G45" s="61">
        <f t="shared" si="5"/>
        <v>0</v>
      </c>
      <c r="H45" s="61">
        <f>SUM(H23,H26,H31)</f>
        <v>0</v>
      </c>
      <c r="I45" s="61">
        <f>SUM(I23,I26,I31)</f>
        <v>0</v>
      </c>
      <c r="J45" s="61">
        <f>SUM(J23,J26,J31)</f>
        <v>0</v>
      </c>
      <c r="K45" s="61">
        <f t="shared" si="6"/>
        <v>0</v>
      </c>
      <c r="L45" s="61">
        <f>SUM(L23,L26,L31)</f>
        <v>0</v>
      </c>
      <c r="M45" s="61">
        <f>SUM(M23,M26,M31)</f>
        <v>0</v>
      </c>
      <c r="N45" s="61">
        <f>SUM(N23,N26,N31)</f>
        <v>0</v>
      </c>
      <c r="O45" s="61">
        <f t="shared" si="7"/>
        <v>0</v>
      </c>
      <c r="P45" s="61">
        <f>SUM(P23,P26,P31)</f>
        <v>1</v>
      </c>
      <c r="Q45" s="61">
        <f>SUM(Q23,Q26,Q31)</f>
        <v>9038</v>
      </c>
      <c r="R45" s="61">
        <f>SUM(R23,R26,R31)</f>
        <v>9001</v>
      </c>
      <c r="S45" s="61">
        <f t="shared" si="8"/>
        <v>37</v>
      </c>
      <c r="T45" s="61">
        <f>SUM(T23,T26,T31)</f>
        <v>1</v>
      </c>
      <c r="U45" s="61">
        <f>SUM(U23,U26,U31)</f>
        <v>9038</v>
      </c>
      <c r="V45" s="61">
        <f>SUM(V23,V26,V31)</f>
        <v>9001</v>
      </c>
      <c r="W45" s="61">
        <f t="shared" si="12"/>
        <v>37</v>
      </c>
    </row>
    <row r="46" spans="1:23" ht="18" customHeight="1" x14ac:dyDescent="0.2">
      <c r="A46" s="25"/>
      <c r="B46" s="103"/>
      <c r="C46" s="103"/>
      <c r="D46" s="103"/>
      <c r="E46" s="103"/>
      <c r="F46" s="103"/>
      <c r="G46" s="103"/>
      <c r="H46" s="103"/>
      <c r="I46" s="103"/>
      <c r="J46" s="103"/>
      <c r="K46" s="103"/>
      <c r="L46" s="103"/>
      <c r="M46" s="103"/>
      <c r="N46" s="103"/>
      <c r="O46" s="76"/>
      <c r="P46" s="76"/>
      <c r="Q46" s="76"/>
      <c r="R46" s="102" t="s">
        <v>2</v>
      </c>
      <c r="S46" s="102"/>
      <c r="T46" s="102"/>
      <c r="U46" s="102"/>
      <c r="V46" s="102"/>
      <c r="W46" s="66"/>
    </row>
    <row r="47" spans="1:23" ht="18.75" customHeight="1" x14ac:dyDescent="0.2">
      <c r="A47" s="26"/>
      <c r="B47" s="98"/>
      <c r="C47" s="99"/>
      <c r="D47" s="99"/>
      <c r="E47" s="99"/>
      <c r="F47" s="99"/>
      <c r="G47" s="99"/>
      <c r="H47" s="99"/>
      <c r="I47" s="99"/>
      <c r="J47" s="99"/>
      <c r="K47" s="99"/>
      <c r="L47" s="99"/>
      <c r="M47" s="99"/>
      <c r="N47" s="99"/>
      <c r="O47" s="77"/>
      <c r="P47" s="77"/>
      <c r="Q47" s="78"/>
      <c r="R47" s="85" t="s">
        <v>97</v>
      </c>
      <c r="S47" s="85"/>
    </row>
    <row r="48" spans="1:23" ht="17.25" customHeight="1" x14ac:dyDescent="0.2">
      <c r="A48" s="27"/>
      <c r="B48" s="99"/>
      <c r="C48" s="99"/>
      <c r="D48" s="99"/>
      <c r="E48" s="99"/>
      <c r="F48" s="99"/>
      <c r="G48" s="99"/>
      <c r="H48" s="99"/>
      <c r="I48" s="99"/>
      <c r="J48" s="99"/>
      <c r="K48" s="99"/>
      <c r="L48" s="99"/>
      <c r="M48" s="99"/>
      <c r="N48" s="99"/>
      <c r="O48" s="26"/>
      <c r="P48" s="26"/>
      <c r="Q48" s="26"/>
      <c r="R48" s="97" t="s">
        <v>98</v>
      </c>
      <c r="S48" s="97"/>
      <c r="T48" s="97"/>
      <c r="U48" s="97"/>
      <c r="V48" s="97"/>
    </row>
    <row r="49" spans="1:22" x14ac:dyDescent="0.2">
      <c r="A49" s="27"/>
      <c r="B49" s="27"/>
      <c r="C49" s="27"/>
      <c r="D49" s="27"/>
      <c r="E49" s="27"/>
      <c r="F49" s="27"/>
      <c r="G49" s="27"/>
      <c r="H49" s="27"/>
      <c r="I49" s="27"/>
      <c r="J49" s="27"/>
      <c r="K49" s="27"/>
      <c r="L49" s="27"/>
      <c r="M49" s="26"/>
      <c r="N49" s="26"/>
      <c r="O49" s="26"/>
      <c r="P49" s="26"/>
      <c r="Q49" s="26"/>
      <c r="R49" s="79"/>
      <c r="S49" s="79"/>
      <c r="T49" s="79"/>
      <c r="U49" s="79"/>
      <c r="V49" s="79"/>
    </row>
    <row r="50" spans="1:22" x14ac:dyDescent="0.2">
      <c r="A50" s="26"/>
      <c r="B50" s="26"/>
      <c r="C50" s="28"/>
      <c r="D50" s="28"/>
      <c r="E50" s="28"/>
      <c r="F50" s="28"/>
      <c r="G50" s="28"/>
      <c r="H50" s="28"/>
      <c r="I50" s="28"/>
      <c r="J50" s="28"/>
      <c r="K50" s="28"/>
      <c r="L50" s="28"/>
    </row>
    <row r="51" spans="1:22" x14ac:dyDescent="0.2">
      <c r="B51" s="26"/>
    </row>
    <row r="52" spans="1:22" x14ac:dyDescent="0.2">
      <c r="A52" s="80"/>
    </row>
    <row r="53" spans="1:22" x14ac:dyDescent="0.2">
      <c r="A53" s="80"/>
    </row>
    <row r="54" spans="1:22" x14ac:dyDescent="0.2">
      <c r="A54" s="80"/>
    </row>
  </sheetData>
  <sheetProtection pivotTables="0"/>
  <dataConsolidate/>
  <mergeCells count="47">
    <mergeCell ref="R47:S47"/>
    <mergeCell ref="A5:S5"/>
    <mergeCell ref="II1:IV1"/>
    <mergeCell ref="DG1:EB1"/>
    <mergeCell ref="EC1:EX1"/>
    <mergeCell ref="EY1:FT1"/>
    <mergeCell ref="FU1:GP1"/>
    <mergeCell ref="GQ1:HL1"/>
    <mergeCell ref="B46:N46"/>
    <mergeCell ref="A21:C21"/>
    <mergeCell ref="A13:B14"/>
    <mergeCell ref="HM1:IH1"/>
    <mergeCell ref="V2:W2"/>
    <mergeCell ref="T5:V5"/>
    <mergeCell ref="AS1:BN1"/>
    <mergeCell ref="A44:B45"/>
    <mergeCell ref="A9:B10"/>
    <mergeCell ref="A40:A41"/>
    <mergeCell ref="B22:B23"/>
    <mergeCell ref="A11:B12"/>
    <mergeCell ref="B30:B31"/>
    <mergeCell ref="A33:A34"/>
    <mergeCell ref="A17:B18"/>
    <mergeCell ref="R48:V48"/>
    <mergeCell ref="A36:A37"/>
    <mergeCell ref="CK1:DF1"/>
    <mergeCell ref="B47:N48"/>
    <mergeCell ref="A15:B16"/>
    <mergeCell ref="A22:A24"/>
    <mergeCell ref="P6:S6"/>
    <mergeCell ref="A1:W1"/>
    <mergeCell ref="A3:W3"/>
    <mergeCell ref="A6:C7"/>
    <mergeCell ref="R46:V46"/>
    <mergeCell ref="A25:A27"/>
    <mergeCell ref="A39:B39"/>
    <mergeCell ref="B25:B26"/>
    <mergeCell ref="A30:A32"/>
    <mergeCell ref="T6:W6"/>
    <mergeCell ref="BO1:CJ1"/>
    <mergeCell ref="A28:A29"/>
    <mergeCell ref="H6:K6"/>
    <mergeCell ref="L6:O6"/>
    <mergeCell ref="A4:W4"/>
    <mergeCell ref="D6:G6"/>
    <mergeCell ref="A19:B20"/>
    <mergeCell ref="A8:C8"/>
  </mergeCells>
  <phoneticPr fontId="2" type="noConversion"/>
  <conditionalFormatting sqref="D44:F45 H44:J45 L44:N45">
    <cfRule type="cellIs" dxfId="18" priority="11" stopIfTrue="1" operator="equal">
      <formula>0</formula>
    </cfRule>
  </conditionalFormatting>
  <conditionalFormatting sqref="D19:J20 L19:N20">
    <cfRule type="cellIs" dxfId="17" priority="10" stopIfTrue="1" operator="equal">
      <formula>0</formula>
    </cfRule>
  </conditionalFormatting>
  <conditionalFormatting sqref="G9:G18 S9:W18 S21:W43 D39:W43">
    <cfRule type="cellIs" dxfId="16" priority="21" stopIfTrue="1" operator="equal">
      <formula>0</formula>
    </cfRule>
  </conditionalFormatting>
  <conditionalFormatting sqref="G21:G45">
    <cfRule type="cellIs" dxfId="15" priority="5" stopIfTrue="1" operator="equal">
      <formula>0</formula>
    </cfRule>
  </conditionalFormatting>
  <conditionalFormatting sqref="K9:K45">
    <cfRule type="cellIs" dxfId="14" priority="4" stopIfTrue="1" operator="equal">
      <formula>0</formula>
    </cfRule>
  </conditionalFormatting>
  <conditionalFormatting sqref="O9:O45">
    <cfRule type="cellIs" dxfId="13" priority="3" stopIfTrue="1" operator="equal">
      <formula>0</formula>
    </cfRule>
  </conditionalFormatting>
  <conditionalFormatting sqref="P19:W20">
    <cfRule type="cellIs" dxfId="12" priority="6" stopIfTrue="1" operator="equal">
      <formula>0</formula>
    </cfRule>
  </conditionalFormatting>
  <conditionalFormatting sqref="P44:W45">
    <cfRule type="cellIs" dxfId="11" priority="1" stopIfTrue="1" operator="equal">
      <formula>0</formula>
    </cfRule>
  </conditionalFormatting>
  <dataValidations count="3">
    <dataValidation type="custom" allowBlank="1" showInputMessage="1" showErrorMessage="1" errorTitle="Lỗi dữ liệu" error="Số gói thầu phải là số nguyên" sqref="H9:H18 T9:T18 P9:P18 L10:L18 T22:T38 D22:D38 H22:H38 L22:L38 P22:P38 D9:D18" xr:uid="{00000000-0002-0000-0000-000000000000}">
      <formula1>IF(ISNUMBER(D9), MOD(D9,1)=0,FALSE)</formula1>
    </dataValidation>
    <dataValidation type="custom" allowBlank="1" showInputMessage="1" showErrorMessage="1" errorTitle="Lỗi dữ liệu" error="Giá gói thầu phải là số nguyên" sqref="I9:I18 E22:E38 M9:M18 I22:I38 Q9:Q18 M22:M38 U9:U18 Q22:Q38 U22:U38 E9:E18 R28" xr:uid="{00000000-0002-0000-0000-000001000000}">
      <formula1>IF(ISNUMBER(E9), MOD(E9,1)=0,FALSE)</formula1>
    </dataValidation>
    <dataValidation type="custom" allowBlank="1" showInputMessage="1" showErrorMessage="1" errorTitle="Lỗi dữ liệu" error="Giá trúng thầu phải là số nguyên" sqref="J9:J18 F22:F38 N9:N18 J22:J38 R9:R18 N22:N38 V9:V18 F9:F18 V22:V38 R22:R27 R29:R38" xr:uid="{00000000-0002-0000-0000-000002000000}">
      <formula1>IF(ISNUMBER(F9), MOD(F9,1)=0,FALSE)</formula1>
    </dataValidation>
  </dataValidations>
  <pageMargins left="0.8" right="0.25" top="0.17" bottom="0" header="0.17" footer="0"/>
  <pageSetup paperSize="9" fitToHeight="0" orientation="landscape" r:id="rId1"/>
  <headerFooter alignWithMargins="0"/>
  <ignoredErrors>
    <ignoredError sqref="G39 K39 O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54"/>
  <sheetViews>
    <sheetView showGridLines="0" tabSelected="1" zoomScale="115" zoomScaleNormal="115" workbookViewId="0">
      <selection activeCell="D17" sqref="D17"/>
    </sheetView>
  </sheetViews>
  <sheetFormatPr defaultColWidth="9.140625" defaultRowHeight="14.25" x14ac:dyDescent="0.2"/>
  <cols>
    <col min="1" max="1" width="20.5703125" style="2" customWidth="1"/>
    <col min="2" max="2" width="30.5703125" style="2" customWidth="1"/>
    <col min="3" max="3" width="17.7109375" style="2" customWidth="1"/>
    <col min="4" max="4" width="18.28515625" style="2" customWidth="1"/>
    <col min="5" max="5" width="19.140625" style="2" customWidth="1"/>
    <col min="6" max="6" width="19.7109375" style="2" customWidth="1"/>
    <col min="7" max="7" width="14.28515625" style="2" customWidth="1"/>
    <col min="8" max="8" width="9.140625" style="15"/>
    <col min="9" max="16384" width="9.140625" style="2"/>
  </cols>
  <sheetData>
    <row r="1" spans="1:8" ht="19.5" customHeight="1" x14ac:dyDescent="0.2">
      <c r="A1" s="117" t="s">
        <v>90</v>
      </c>
      <c r="B1" s="117"/>
      <c r="C1" s="117"/>
      <c r="D1" s="117"/>
      <c r="E1" s="117"/>
      <c r="F1" s="117"/>
      <c r="G1" s="117"/>
      <c r="H1" s="35"/>
    </row>
    <row r="2" spans="1:8" ht="12" customHeight="1" x14ac:dyDescent="0.2">
      <c r="A2" s="118" t="s">
        <v>94</v>
      </c>
      <c r="B2" s="118"/>
      <c r="C2" s="118"/>
      <c r="D2" s="118"/>
      <c r="E2" s="118"/>
      <c r="F2" s="118"/>
      <c r="G2" s="118"/>
      <c r="H2" s="35"/>
    </row>
    <row r="3" spans="1:8" ht="24.75" customHeight="1" x14ac:dyDescent="0.2">
      <c r="A3" s="118"/>
      <c r="B3" s="118"/>
      <c r="C3" s="118"/>
      <c r="D3" s="118"/>
      <c r="E3" s="118"/>
      <c r="F3" s="118"/>
      <c r="G3" s="118"/>
      <c r="H3" s="35"/>
    </row>
    <row r="4" spans="1:8" ht="24.75" customHeight="1" x14ac:dyDescent="0.2">
      <c r="A4" s="168" t="s">
        <v>99</v>
      </c>
      <c r="B4" s="168"/>
      <c r="C4" s="168"/>
      <c r="D4" s="168"/>
      <c r="E4" s="168"/>
      <c r="F4" s="168"/>
      <c r="G4" s="168"/>
      <c r="H4" s="35"/>
    </row>
    <row r="5" spans="1:8" ht="15.75" customHeight="1" x14ac:dyDescent="0.25">
      <c r="A5" s="37"/>
      <c r="B5" s="37"/>
      <c r="C5" s="37"/>
      <c r="D5" s="37"/>
      <c r="E5" s="37"/>
      <c r="F5" s="38" t="s">
        <v>1</v>
      </c>
      <c r="G5" s="36"/>
      <c r="H5" s="35"/>
    </row>
    <row r="6" spans="1:8" ht="17.25" customHeight="1" x14ac:dyDescent="0.2">
      <c r="A6" s="139" t="s">
        <v>11</v>
      </c>
      <c r="B6" s="140"/>
      <c r="C6" s="141"/>
      <c r="D6" s="39" t="s">
        <v>12</v>
      </c>
      <c r="E6" s="39" t="s">
        <v>5</v>
      </c>
      <c r="F6" s="39" t="s">
        <v>6</v>
      </c>
      <c r="G6" s="39" t="s">
        <v>13</v>
      </c>
      <c r="H6" s="35"/>
    </row>
    <row r="7" spans="1:8" ht="15" customHeight="1" x14ac:dyDescent="0.2">
      <c r="A7" s="136" t="s">
        <v>14</v>
      </c>
      <c r="B7" s="137"/>
      <c r="C7" s="138"/>
      <c r="D7" s="40"/>
      <c r="E7" s="40"/>
      <c r="F7" s="40"/>
      <c r="G7" s="40"/>
      <c r="H7" s="35"/>
    </row>
    <row r="8" spans="1:8" x14ac:dyDescent="0.2">
      <c r="A8" s="132" t="s">
        <v>25</v>
      </c>
      <c r="B8" s="133"/>
      <c r="C8" s="40" t="s">
        <v>40</v>
      </c>
      <c r="D8" s="41"/>
      <c r="E8" s="41"/>
      <c r="F8" s="41"/>
      <c r="G8" s="30">
        <f ca="1">INDIRECT("E8")-INDIRECT("F8")</f>
        <v>0</v>
      </c>
      <c r="H8" s="35"/>
    </row>
    <row r="9" spans="1:8" x14ac:dyDescent="0.2">
      <c r="A9" s="134"/>
      <c r="B9" s="135"/>
      <c r="C9" s="40" t="s">
        <v>41</v>
      </c>
      <c r="D9" s="41"/>
      <c r="E9" s="41"/>
      <c r="F9" s="41"/>
      <c r="G9" s="30">
        <f ca="1">INDIRECT("E9")-INDIRECT("F9")</f>
        <v>0</v>
      </c>
      <c r="H9" s="35"/>
    </row>
    <row r="10" spans="1:8" x14ac:dyDescent="0.2">
      <c r="A10" s="132" t="s">
        <v>26</v>
      </c>
      <c r="B10" s="133"/>
      <c r="C10" s="42" t="s">
        <v>40</v>
      </c>
      <c r="D10" s="41"/>
      <c r="E10" s="41"/>
      <c r="F10" s="41"/>
      <c r="G10" s="30">
        <f ca="1">INDIRECT("E10")-INDIRECT("F10")</f>
        <v>0</v>
      </c>
      <c r="H10" s="35"/>
    </row>
    <row r="11" spans="1:8" x14ac:dyDescent="0.2">
      <c r="A11" s="134"/>
      <c r="B11" s="135"/>
      <c r="C11" s="42" t="s">
        <v>41</v>
      </c>
      <c r="D11" s="43"/>
      <c r="E11" s="43"/>
      <c r="F11" s="43"/>
      <c r="G11" s="30">
        <f ca="1">INDIRECT("E11")-INDIRECT("F11")</f>
        <v>0</v>
      </c>
      <c r="H11" s="35"/>
    </row>
    <row r="12" spans="1:8" x14ac:dyDescent="0.2">
      <c r="A12" s="132" t="s">
        <v>27</v>
      </c>
      <c r="B12" s="133"/>
      <c r="C12" s="44" t="s">
        <v>40</v>
      </c>
      <c r="D12" s="43">
        <f>2+2+4+2</f>
        <v>10</v>
      </c>
      <c r="E12" s="43">
        <f>237+50+369+123+498+339+117+148+163+80</f>
        <v>2124</v>
      </c>
      <c r="F12" s="43">
        <f>163+80+1881</f>
        <v>2124</v>
      </c>
      <c r="G12" s="30">
        <f ca="1">INDIRECT("E12")-INDIRECT("F12")</f>
        <v>0</v>
      </c>
      <c r="H12" s="35"/>
    </row>
    <row r="13" spans="1:8" x14ac:dyDescent="0.2">
      <c r="A13" s="134"/>
      <c r="B13" s="135"/>
      <c r="C13" s="44" t="s">
        <v>41</v>
      </c>
      <c r="D13" s="43"/>
      <c r="E13" s="43"/>
      <c r="F13" s="43"/>
      <c r="G13" s="30">
        <f ca="1">INDIRECT("E13")-INDIRECT("F13")</f>
        <v>0</v>
      </c>
      <c r="H13" s="35"/>
    </row>
    <row r="14" spans="1:8" x14ac:dyDescent="0.2">
      <c r="A14" s="81" t="s">
        <v>28</v>
      </c>
      <c r="B14" s="82"/>
      <c r="C14" s="44" t="s">
        <v>40</v>
      </c>
      <c r="D14" s="43"/>
      <c r="E14" s="43"/>
      <c r="F14" s="43"/>
      <c r="G14" s="30">
        <f ca="1">INDIRECT("E14")-INDIRECT("F14")</f>
        <v>0</v>
      </c>
      <c r="H14" s="35"/>
    </row>
    <row r="15" spans="1:8" x14ac:dyDescent="0.2">
      <c r="A15" s="83"/>
      <c r="B15" s="84"/>
      <c r="C15" s="44" t="s">
        <v>41</v>
      </c>
      <c r="D15" s="43"/>
      <c r="E15" s="43"/>
      <c r="F15" s="43"/>
      <c r="G15" s="30">
        <f ca="1">INDIRECT("E15")-INDIRECT("F15")</f>
        <v>0</v>
      </c>
      <c r="H15" s="35"/>
    </row>
    <row r="16" spans="1:8" x14ac:dyDescent="0.2">
      <c r="A16" s="132" t="s">
        <v>91</v>
      </c>
      <c r="B16" s="133"/>
      <c r="C16" s="44" t="s">
        <v>40</v>
      </c>
      <c r="D16" s="43"/>
      <c r="E16" s="43"/>
      <c r="F16" s="43"/>
      <c r="G16" s="30"/>
      <c r="H16" s="35"/>
    </row>
    <row r="17" spans="1:8" x14ac:dyDescent="0.2">
      <c r="A17" s="134"/>
      <c r="B17" s="135"/>
      <c r="C17" s="44" t="s">
        <v>41</v>
      </c>
      <c r="D17" s="43"/>
      <c r="E17" s="43"/>
      <c r="F17" s="43"/>
      <c r="G17" s="30"/>
      <c r="H17" s="35"/>
    </row>
    <row r="18" spans="1:8" x14ac:dyDescent="0.2">
      <c r="A18" s="128" t="s">
        <v>15</v>
      </c>
      <c r="B18" s="129"/>
      <c r="C18" s="44" t="s">
        <v>40</v>
      </c>
      <c r="D18" s="32">
        <f t="shared" ref="D18:F19" si="0">SUM(D8,D10,D12,D14)</f>
        <v>10</v>
      </c>
      <c r="E18" s="32">
        <f t="shared" si="0"/>
        <v>2124</v>
      </c>
      <c r="F18" s="32">
        <f t="shared" si="0"/>
        <v>2124</v>
      </c>
      <c r="G18" s="31">
        <f ca="1">INDIRECT("E17")-INDIRECT("F17")</f>
        <v>0</v>
      </c>
      <c r="H18" s="35"/>
    </row>
    <row r="19" spans="1:8" x14ac:dyDescent="0.2">
      <c r="A19" s="130"/>
      <c r="B19" s="131"/>
      <c r="C19" s="44" t="s">
        <v>41</v>
      </c>
      <c r="D19" s="32">
        <f t="shared" si="0"/>
        <v>0</v>
      </c>
      <c r="E19" s="32">
        <f t="shared" si="0"/>
        <v>0</v>
      </c>
      <c r="F19" s="32">
        <f t="shared" si="0"/>
        <v>0</v>
      </c>
      <c r="G19" s="31">
        <f ca="1">INDIRECT("E18")-INDIRECT("F18")</f>
        <v>0</v>
      </c>
      <c r="H19" s="35"/>
    </row>
    <row r="20" spans="1:8" x14ac:dyDescent="0.2">
      <c r="A20" s="136" t="s">
        <v>16</v>
      </c>
      <c r="B20" s="137"/>
      <c r="C20" s="45"/>
      <c r="D20" s="45"/>
      <c r="E20" s="46"/>
      <c r="F20" s="46"/>
      <c r="G20" s="46"/>
      <c r="H20" s="35"/>
    </row>
    <row r="21" spans="1:8" x14ac:dyDescent="0.2">
      <c r="A21" s="142" t="s">
        <v>17</v>
      </c>
      <c r="B21" s="143" t="s">
        <v>3</v>
      </c>
      <c r="C21" s="45" t="s">
        <v>40</v>
      </c>
      <c r="D21" s="41"/>
      <c r="E21" s="41"/>
      <c r="F21" s="41"/>
      <c r="G21" s="33">
        <f ca="1">INDIRECT("E20")-INDIRECT("F20")</f>
        <v>0</v>
      </c>
      <c r="H21" s="35"/>
    </row>
    <row r="22" spans="1:8" x14ac:dyDescent="0.2">
      <c r="A22" s="142"/>
      <c r="B22" s="143"/>
      <c r="C22" s="42" t="s">
        <v>41</v>
      </c>
      <c r="D22" s="41"/>
      <c r="E22" s="41"/>
      <c r="F22" s="41"/>
      <c r="G22" s="33">
        <f ca="1">INDIRECT("E21")-INDIRECT("F21")</f>
        <v>0</v>
      </c>
      <c r="H22" s="35"/>
    </row>
    <row r="23" spans="1:8" x14ac:dyDescent="0.2">
      <c r="A23" s="142"/>
      <c r="B23" s="46" t="s">
        <v>4</v>
      </c>
      <c r="C23" s="42" t="s">
        <v>40</v>
      </c>
      <c r="D23" s="43"/>
      <c r="E23" s="43"/>
      <c r="F23" s="43"/>
      <c r="G23" s="33">
        <f ca="1">INDIRECT("E22")-INDIRECT("F22")</f>
        <v>0</v>
      </c>
      <c r="H23" s="35"/>
    </row>
    <row r="24" spans="1:8" x14ac:dyDescent="0.2">
      <c r="A24" s="122" t="s">
        <v>19</v>
      </c>
      <c r="B24" s="125" t="s">
        <v>3</v>
      </c>
      <c r="C24" s="47" t="s">
        <v>40</v>
      </c>
      <c r="D24" s="43"/>
      <c r="E24" s="43"/>
      <c r="F24" s="43"/>
      <c r="G24" s="33">
        <f ca="1">INDIRECT("E23")-INDIRECT("F23")</f>
        <v>0</v>
      </c>
      <c r="H24" s="35"/>
    </row>
    <row r="25" spans="1:8" x14ac:dyDescent="0.2">
      <c r="A25" s="123"/>
      <c r="B25" s="126"/>
      <c r="C25" s="44" t="s">
        <v>41</v>
      </c>
      <c r="D25" s="43"/>
      <c r="E25" s="43"/>
      <c r="F25" s="43"/>
      <c r="G25" s="33">
        <f ca="1">INDIRECT("E24")-INDIRECT("F24")</f>
        <v>0</v>
      </c>
      <c r="H25" s="35"/>
    </row>
    <row r="26" spans="1:8" x14ac:dyDescent="0.2">
      <c r="A26" s="124"/>
      <c r="B26" s="46" t="s">
        <v>4</v>
      </c>
      <c r="C26" s="42" t="s">
        <v>40</v>
      </c>
      <c r="D26" s="43"/>
      <c r="E26" s="43"/>
      <c r="F26" s="43"/>
      <c r="G26" s="33">
        <f ca="1">INDIRECT("E25")-INDIRECT("F25")</f>
        <v>0</v>
      </c>
      <c r="H26" s="35"/>
    </row>
    <row r="27" spans="1:8" x14ac:dyDescent="0.2">
      <c r="A27" s="142" t="s">
        <v>20</v>
      </c>
      <c r="B27" s="46" t="s">
        <v>3</v>
      </c>
      <c r="C27" s="42" t="s">
        <v>40</v>
      </c>
      <c r="D27" s="41">
        <v>10</v>
      </c>
      <c r="E27" s="41">
        <v>2124</v>
      </c>
      <c r="F27" s="41">
        <v>2124</v>
      </c>
      <c r="G27" s="33">
        <f ca="1">INDIRECT("E26")-INDIRECT("F26")</f>
        <v>0</v>
      </c>
      <c r="H27" s="35"/>
    </row>
    <row r="28" spans="1:8" x14ac:dyDescent="0.2">
      <c r="A28" s="142"/>
      <c r="B28" s="46" t="s">
        <v>4</v>
      </c>
      <c r="C28" s="42" t="s">
        <v>40</v>
      </c>
      <c r="D28" s="41"/>
      <c r="E28" s="41"/>
      <c r="F28" s="41"/>
      <c r="G28" s="33">
        <f ca="1">INDIRECT("E27")-INDIRECT("F27")</f>
        <v>0</v>
      </c>
      <c r="H28" s="35"/>
    </row>
    <row r="29" spans="1:8" x14ac:dyDescent="0.2">
      <c r="A29" s="122" t="s">
        <v>18</v>
      </c>
      <c r="B29" s="125" t="s">
        <v>3</v>
      </c>
      <c r="C29" s="45" t="s">
        <v>40</v>
      </c>
      <c r="D29" s="41"/>
      <c r="E29" s="41"/>
      <c r="F29" s="41"/>
      <c r="G29" s="33">
        <f ca="1">INDIRECT("E28")-INDIRECT("F28")</f>
        <v>0</v>
      </c>
      <c r="H29" s="35"/>
    </row>
    <row r="30" spans="1:8" ht="15" customHeight="1" x14ac:dyDescent="0.2">
      <c r="A30" s="123"/>
      <c r="B30" s="126"/>
      <c r="C30" s="45" t="s">
        <v>41</v>
      </c>
      <c r="D30" s="41"/>
      <c r="E30" s="41"/>
      <c r="F30" s="41"/>
      <c r="G30" s="33">
        <f ca="1">INDIRECT("E29")-INDIRECT("F29")</f>
        <v>0</v>
      </c>
      <c r="H30" s="35"/>
    </row>
    <row r="31" spans="1:8" x14ac:dyDescent="0.2">
      <c r="A31" s="124"/>
      <c r="B31" s="46" t="s">
        <v>4</v>
      </c>
      <c r="C31" s="42" t="s">
        <v>40</v>
      </c>
      <c r="D31" s="41"/>
      <c r="E31" s="41"/>
      <c r="F31" s="41"/>
      <c r="G31" s="33">
        <f ca="1">INDIRECT("E30")-INDIRECT("F30")</f>
        <v>0</v>
      </c>
      <c r="H31" s="35"/>
    </row>
    <row r="32" spans="1:8" x14ac:dyDescent="0.2">
      <c r="A32" s="142" t="s">
        <v>21</v>
      </c>
      <c r="B32" s="46" t="s">
        <v>3</v>
      </c>
      <c r="C32" s="42" t="s">
        <v>40</v>
      </c>
      <c r="D32" s="41"/>
      <c r="E32" s="41"/>
      <c r="F32" s="41"/>
      <c r="G32" s="33">
        <f ca="1">INDIRECT("E31")-INDIRECT("F31")</f>
        <v>0</v>
      </c>
      <c r="H32" s="35"/>
    </row>
    <row r="33" spans="1:11" ht="14.25" customHeight="1" x14ac:dyDescent="0.2">
      <c r="A33" s="142"/>
      <c r="B33" s="46" t="s">
        <v>4</v>
      </c>
      <c r="C33" s="42" t="s">
        <v>40</v>
      </c>
      <c r="D33" s="41"/>
      <c r="E33" s="41"/>
      <c r="F33" s="41"/>
      <c r="G33" s="33">
        <f ca="1">INDIRECT("E32")-INDIRECT("F32")</f>
        <v>0</v>
      </c>
      <c r="H33" s="35"/>
    </row>
    <row r="34" spans="1:11" x14ac:dyDescent="0.2">
      <c r="A34" s="48" t="s">
        <v>22</v>
      </c>
      <c r="B34" s="46" t="s">
        <v>3</v>
      </c>
      <c r="C34" s="42" t="s">
        <v>40</v>
      </c>
      <c r="D34" s="41"/>
      <c r="E34" s="41"/>
      <c r="F34" s="41"/>
      <c r="G34" s="33">
        <f ca="1">INDIRECT("E33")-INDIRECT("F33")</f>
        <v>0</v>
      </c>
      <c r="H34" s="35"/>
    </row>
    <row r="35" spans="1:11" x14ac:dyDescent="0.2">
      <c r="A35" s="147" t="s">
        <v>84</v>
      </c>
      <c r="B35" s="46" t="s">
        <v>3</v>
      </c>
      <c r="C35" s="42" t="s">
        <v>40</v>
      </c>
      <c r="D35" s="41"/>
      <c r="E35" s="41"/>
      <c r="F35" s="41"/>
      <c r="G35" s="33">
        <f ca="1">INDIRECT("E34")-INDIRECT("F34")</f>
        <v>0</v>
      </c>
      <c r="H35" s="35"/>
    </row>
    <row r="36" spans="1:11" x14ac:dyDescent="0.2">
      <c r="A36" s="147"/>
      <c r="B36" s="46" t="s">
        <v>4</v>
      </c>
      <c r="C36" s="42" t="s">
        <v>40</v>
      </c>
      <c r="D36" s="41"/>
      <c r="E36" s="41"/>
      <c r="F36" s="41"/>
      <c r="G36" s="33">
        <f ca="1">INDIRECT("E35")-INDIRECT("F35")</f>
        <v>0</v>
      </c>
      <c r="H36" s="35"/>
    </row>
    <row r="37" spans="1:11" ht="24.75" customHeight="1" x14ac:dyDescent="0.2">
      <c r="A37" s="48" t="s">
        <v>39</v>
      </c>
      <c r="B37" s="46" t="s">
        <v>3</v>
      </c>
      <c r="C37" s="44" t="s">
        <v>40</v>
      </c>
      <c r="D37" s="43"/>
      <c r="E37" s="43"/>
      <c r="F37" s="43"/>
      <c r="G37" s="33">
        <f ca="1">INDIRECT("E36")-INDIRECT("F36")</f>
        <v>0</v>
      </c>
      <c r="H37" s="35"/>
    </row>
    <row r="38" spans="1:11" hidden="1" x14ac:dyDescent="0.2">
      <c r="A38" s="145" t="s">
        <v>23</v>
      </c>
      <c r="B38" s="146"/>
      <c r="C38" s="49"/>
      <c r="D38" s="34">
        <f>SUM(D21:D37)</f>
        <v>10</v>
      </c>
      <c r="E38" s="34">
        <f>SUM(E21:E37)</f>
        <v>2124</v>
      </c>
      <c r="F38" s="34">
        <f>SUM(F21:F37)</f>
        <v>2124</v>
      </c>
      <c r="G38" s="32">
        <f ca="1">INDIRECT("E37")-INDIRECT("F37")</f>
        <v>0</v>
      </c>
      <c r="H38" s="50" t="s">
        <v>42</v>
      </c>
    </row>
    <row r="39" spans="1:11" x14ac:dyDescent="0.2">
      <c r="A39" s="148" t="s">
        <v>81</v>
      </c>
      <c r="B39" s="46" t="s">
        <v>3</v>
      </c>
      <c r="C39" s="44" t="s">
        <v>40</v>
      </c>
      <c r="D39" s="34"/>
      <c r="E39" s="34"/>
      <c r="F39" s="34"/>
      <c r="G39" s="32"/>
      <c r="H39" s="50"/>
    </row>
    <row r="40" spans="1:11" x14ac:dyDescent="0.2">
      <c r="A40" s="149"/>
      <c r="B40" s="46" t="s">
        <v>4</v>
      </c>
      <c r="C40" s="44" t="s">
        <v>40</v>
      </c>
      <c r="D40" s="34"/>
      <c r="E40" s="34"/>
      <c r="F40" s="34"/>
      <c r="G40" s="32"/>
      <c r="H40" s="50"/>
    </row>
    <row r="41" spans="1:11" x14ac:dyDescent="0.2">
      <c r="A41" s="51" t="s">
        <v>86</v>
      </c>
      <c r="B41" s="52" t="s">
        <v>3</v>
      </c>
      <c r="C41" s="53" t="s">
        <v>41</v>
      </c>
      <c r="D41" s="34"/>
      <c r="E41" s="34"/>
      <c r="F41" s="34"/>
      <c r="G41" s="32"/>
      <c r="H41" s="50"/>
    </row>
    <row r="42" spans="1:11" x14ac:dyDescent="0.2">
      <c r="A42" s="58" t="s">
        <v>87</v>
      </c>
      <c r="B42" s="52" t="s">
        <v>3</v>
      </c>
      <c r="C42" s="53" t="s">
        <v>41</v>
      </c>
      <c r="D42" s="34"/>
      <c r="E42" s="34"/>
      <c r="F42" s="34"/>
      <c r="G42" s="32"/>
      <c r="H42" s="50"/>
    </row>
    <row r="43" spans="1:11" x14ac:dyDescent="0.2">
      <c r="A43" s="128" t="s">
        <v>23</v>
      </c>
      <c r="B43" s="129"/>
      <c r="C43" s="45" t="s">
        <v>40</v>
      </c>
      <c r="D43" s="34">
        <f>SUM(D21,D23,D24,D26,D27,D28,D29,D31,D32,D33,D34,D35,D36,D37)</f>
        <v>10</v>
      </c>
      <c r="E43" s="34">
        <f>SUM(E21,E23,E24,E26,E27,E28,E29,E31,E32,E33,E34,E35,E36,E37)</f>
        <v>2124</v>
      </c>
      <c r="F43" s="34">
        <f>SUM(F21,F23,F24,F26,F27,F28,F29,F31,F32,F33,F34,F35,F36,F37)</f>
        <v>2124</v>
      </c>
      <c r="G43" s="32">
        <f ca="1">INDIRECT("E38")-INDIRECT("F38")</f>
        <v>0</v>
      </c>
      <c r="H43" s="50"/>
    </row>
    <row r="44" spans="1:11" x14ac:dyDescent="0.2">
      <c r="A44" s="130"/>
      <c r="B44" s="131"/>
      <c r="C44" s="45" t="s">
        <v>41</v>
      </c>
      <c r="D44" s="34">
        <f>SUM(D22,D25,D30)</f>
        <v>0</v>
      </c>
      <c r="E44" s="34">
        <f>SUM(E22,E25,E30)</f>
        <v>0</v>
      </c>
      <c r="F44" s="34">
        <f>SUM(F22,F25,F30)</f>
        <v>0</v>
      </c>
      <c r="G44" s="32">
        <f ca="1">INDIRECT("E39")-INDIRECT("F39")</f>
        <v>0</v>
      </c>
      <c r="H44" s="50"/>
    </row>
    <row r="45" spans="1:11" ht="39" customHeight="1" x14ac:dyDescent="0.25">
      <c r="A45" s="120" t="s">
        <v>95</v>
      </c>
      <c r="B45" s="120"/>
      <c r="C45" s="120"/>
      <c r="D45" s="120"/>
      <c r="E45" s="127" t="s">
        <v>24</v>
      </c>
      <c r="F45" s="127"/>
      <c r="G45" s="127"/>
      <c r="H45" s="55"/>
      <c r="I45" s="3"/>
      <c r="J45" s="3"/>
      <c r="K45" s="3"/>
    </row>
    <row r="46" spans="1:11" ht="39" customHeight="1" x14ac:dyDescent="0.25">
      <c r="A46" s="121"/>
      <c r="B46" s="121"/>
      <c r="C46" s="121"/>
      <c r="D46" s="121"/>
      <c r="E46" s="119" t="s">
        <v>89</v>
      </c>
      <c r="F46" s="119"/>
      <c r="G46" s="119"/>
      <c r="H46" s="56"/>
      <c r="I46" s="4"/>
      <c r="J46" s="4"/>
      <c r="K46" s="4"/>
    </row>
    <row r="47" spans="1:11" ht="15" customHeight="1" x14ac:dyDescent="0.25">
      <c r="A47" s="144"/>
      <c r="B47" s="144"/>
      <c r="C47" s="144"/>
      <c r="D47" s="144"/>
      <c r="E47" s="8"/>
      <c r="F47" s="8"/>
      <c r="G47" s="12"/>
      <c r="H47" s="16"/>
      <c r="I47" s="3"/>
      <c r="J47" s="3"/>
      <c r="K47" s="3"/>
    </row>
    <row r="48" spans="1:11" ht="15" customHeight="1" x14ac:dyDescent="0.25">
      <c r="A48" s="11"/>
      <c r="B48" s="9"/>
      <c r="C48" s="9"/>
      <c r="D48" s="9"/>
      <c r="E48" s="9"/>
      <c r="F48" s="9"/>
      <c r="G48" s="7"/>
    </row>
    <row r="49" spans="1:6" x14ac:dyDescent="0.2">
      <c r="A49" s="5"/>
      <c r="B49" s="6"/>
      <c r="C49" s="6"/>
      <c r="D49" s="6"/>
      <c r="E49" s="6"/>
      <c r="F49" s="6"/>
    </row>
    <row r="50" spans="1:6" x14ac:dyDescent="0.2">
      <c r="A50" s="5"/>
      <c r="B50" s="6"/>
      <c r="C50" s="6"/>
      <c r="D50" s="6"/>
      <c r="E50" s="6"/>
      <c r="F50" s="6"/>
    </row>
    <row r="51" spans="1:6" x14ac:dyDescent="0.2">
      <c r="A51" s="5"/>
      <c r="B51" s="6"/>
      <c r="C51" s="6"/>
      <c r="D51" s="6"/>
      <c r="E51" s="6"/>
      <c r="F51" s="6"/>
    </row>
    <row r="52" spans="1:6" x14ac:dyDescent="0.2">
      <c r="A52" s="5" t="s">
        <v>0</v>
      </c>
    </row>
    <row r="53" spans="1:6" x14ac:dyDescent="0.2">
      <c r="A53" s="5"/>
    </row>
    <row r="54" spans="1:6" x14ac:dyDescent="0.2">
      <c r="A54" s="5"/>
    </row>
  </sheetData>
  <mergeCells count="27">
    <mergeCell ref="A4:G4"/>
    <mergeCell ref="A18:B19"/>
    <mergeCell ref="A8:B9"/>
    <mergeCell ref="A16:B17"/>
    <mergeCell ref="A47:D47"/>
    <mergeCell ref="A38:B38"/>
    <mergeCell ref="A27:A28"/>
    <mergeCell ref="A32:A33"/>
    <mergeCell ref="A35:A36"/>
    <mergeCell ref="A20:B20"/>
    <mergeCell ref="A39:A40"/>
    <mergeCell ref="A1:G1"/>
    <mergeCell ref="A2:G3"/>
    <mergeCell ref="E46:G46"/>
    <mergeCell ref="A45:D46"/>
    <mergeCell ref="A24:A26"/>
    <mergeCell ref="B24:B25"/>
    <mergeCell ref="A29:A31"/>
    <mergeCell ref="B29:B30"/>
    <mergeCell ref="E45:G45"/>
    <mergeCell ref="A43:B44"/>
    <mergeCell ref="A12:B13"/>
    <mergeCell ref="A7:C7"/>
    <mergeCell ref="A6:C6"/>
    <mergeCell ref="A21:A23"/>
    <mergeCell ref="B21:B22"/>
    <mergeCell ref="A10:B11"/>
  </mergeCells>
  <phoneticPr fontId="2" type="noConversion"/>
  <conditionalFormatting sqref="D18:F19">
    <cfRule type="cellIs" dxfId="10" priority="6" stopIfTrue="1" operator="equal">
      <formula>0</formula>
    </cfRule>
  </conditionalFormatting>
  <conditionalFormatting sqref="D38:F44">
    <cfRule type="cellIs" dxfId="9" priority="5" stopIfTrue="1" operator="equal">
      <formula>0</formula>
    </cfRule>
  </conditionalFormatting>
  <conditionalFormatting sqref="G8:G44">
    <cfRule type="cellIs" dxfId="8" priority="1" stopIfTrue="1" operator="equal">
      <formula>0</formula>
    </cfRule>
  </conditionalFormatting>
  <dataValidations count="3">
    <dataValidation type="custom" allowBlank="1" showInputMessage="1" showErrorMessage="1" errorTitle="Lỗi dữ liệu" error="Số gói thầu phải là số nguyên" sqref="D21:D37 D8:D17" xr:uid="{00000000-0002-0000-0100-000000000000}">
      <formula1>IF(ISNUMBER(D8), MOD(D8,1)=0,FALSE)</formula1>
    </dataValidation>
    <dataValidation type="custom" allowBlank="1" showInputMessage="1" showErrorMessage="1" errorTitle="Lỗi dữ liệu" error="Giá trúng thầu phải là số nguyên" sqref="F21:F37 F8:F17" xr:uid="{00000000-0002-0000-0100-000001000000}">
      <formula1>IF(ISNUMBER(F8), MOD(F8,1)=0,FALSE)</formula1>
    </dataValidation>
    <dataValidation type="custom" allowBlank="1" showInputMessage="1" showErrorMessage="1" errorTitle="Lỗi dữ liệu" error="Giá gói thầu phải là số nguyên" sqref="E21:E37 E8:E17" xr:uid="{00000000-0002-0000-0100-000002000000}">
      <formula1>IF(ISNUMBER(E8), MOD(E8,1)=0,FALSE)</formula1>
    </dataValidation>
  </dataValidations>
  <printOptions horizontalCentered="1" verticalCentered="1"/>
  <pageMargins left="0.71" right="0.2" top="0.2" bottom="0" header="0.12" footer="0"/>
  <pageSetup paperSize="9" scale="89"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S128"/>
  <sheetViews>
    <sheetView showGridLines="0" topLeftCell="A103" workbookViewId="0">
      <selection activeCell="A3" sqref="A3:V3"/>
    </sheetView>
  </sheetViews>
  <sheetFormatPr defaultRowHeight="12.75" x14ac:dyDescent="0.2"/>
  <cols>
    <col min="2" max="2" width="17.42578125" customWidth="1"/>
    <col min="13" max="13" width="11" customWidth="1"/>
  </cols>
  <sheetData>
    <row r="1" spans="1:18" ht="23.45" customHeight="1" x14ac:dyDescent="0.2">
      <c r="A1" s="22" t="s">
        <v>60</v>
      </c>
      <c r="B1" s="23"/>
      <c r="C1" s="23"/>
      <c r="D1" s="24"/>
      <c r="E1" s="23"/>
      <c r="F1" s="23"/>
      <c r="G1" s="23"/>
      <c r="H1" s="23"/>
      <c r="I1" s="23"/>
      <c r="J1" s="23"/>
      <c r="K1" s="23"/>
      <c r="L1" s="23"/>
      <c r="M1" s="23"/>
      <c r="N1" s="23"/>
      <c r="O1" s="23"/>
      <c r="P1" s="23"/>
      <c r="Q1" s="23"/>
      <c r="R1" s="23"/>
    </row>
    <row r="2" spans="1:18" x14ac:dyDescent="0.2">
      <c r="D2" s="13"/>
      <c r="F2" s="21" t="s">
        <v>43</v>
      </c>
    </row>
    <row r="3" spans="1:18" x14ac:dyDescent="0.2">
      <c r="D3" s="13"/>
      <c r="F3" s="20" t="s">
        <v>76</v>
      </c>
    </row>
    <row r="4" spans="1:18" x14ac:dyDescent="0.2">
      <c r="D4" s="13"/>
    </row>
    <row r="5" spans="1:18" x14ac:dyDescent="0.2">
      <c r="B5" s="13" t="s">
        <v>77</v>
      </c>
      <c r="D5" s="13"/>
    </row>
    <row r="6" spans="1:18" x14ac:dyDescent="0.2">
      <c r="B6" s="13" t="s">
        <v>45</v>
      </c>
      <c r="D6" s="13"/>
    </row>
    <row r="7" spans="1:18" x14ac:dyDescent="0.2">
      <c r="B7" s="13" t="s">
        <v>46</v>
      </c>
      <c r="D7" s="13"/>
    </row>
    <row r="8" spans="1:18" x14ac:dyDescent="0.2">
      <c r="B8" s="13" t="s">
        <v>55</v>
      </c>
      <c r="D8" s="13"/>
    </row>
    <row r="9" spans="1:18" x14ac:dyDescent="0.2">
      <c r="B9" s="13" t="s">
        <v>73</v>
      </c>
      <c r="D9" s="13"/>
    </row>
    <row r="10" spans="1:18" x14ac:dyDescent="0.2">
      <c r="D10" s="13"/>
    </row>
    <row r="11" spans="1:18" x14ac:dyDescent="0.2">
      <c r="D11" s="13"/>
    </row>
    <row r="12" spans="1:18" x14ac:dyDescent="0.2">
      <c r="D12" s="13"/>
    </row>
    <row r="13" spans="1:18" x14ac:dyDescent="0.2">
      <c r="D13" s="13"/>
    </row>
    <row r="14" spans="1:18" x14ac:dyDescent="0.2">
      <c r="D14" s="13"/>
    </row>
    <row r="15" spans="1:18" x14ac:dyDescent="0.2">
      <c r="D15" s="13"/>
    </row>
    <row r="16" spans="1:18" x14ac:dyDescent="0.2">
      <c r="D16" s="13"/>
    </row>
    <row r="17" spans="4:4" x14ac:dyDescent="0.2">
      <c r="D17" s="13"/>
    </row>
    <row r="18" spans="4:4" x14ac:dyDescent="0.2">
      <c r="D18" s="13"/>
    </row>
    <row r="19" spans="4:4" x14ac:dyDescent="0.2">
      <c r="D19" s="13"/>
    </row>
    <row r="20" spans="4:4" x14ac:dyDescent="0.2">
      <c r="D20" s="13"/>
    </row>
    <row r="21" spans="4:4" x14ac:dyDescent="0.2">
      <c r="D21" s="13"/>
    </row>
    <row r="22" spans="4:4" x14ac:dyDescent="0.2">
      <c r="D22" s="13"/>
    </row>
    <row r="23" spans="4:4" x14ac:dyDescent="0.2">
      <c r="D23" s="13"/>
    </row>
    <row r="24" spans="4:4" x14ac:dyDescent="0.2">
      <c r="D24" s="13"/>
    </row>
    <row r="25" spans="4:4" x14ac:dyDescent="0.2">
      <c r="D25" s="13"/>
    </row>
    <row r="26" spans="4:4" x14ac:dyDescent="0.2">
      <c r="D26" s="13"/>
    </row>
    <row r="27" spans="4:4" x14ac:dyDescent="0.2">
      <c r="D27" s="13"/>
    </row>
    <row r="28" spans="4:4" x14ac:dyDescent="0.2">
      <c r="D28" s="13"/>
    </row>
    <row r="29" spans="4:4" x14ac:dyDescent="0.2">
      <c r="D29" s="13"/>
    </row>
    <row r="30" spans="4:4" x14ac:dyDescent="0.2">
      <c r="D30" s="13"/>
    </row>
    <row r="31" spans="4:4" x14ac:dyDescent="0.2">
      <c r="D31" s="13"/>
    </row>
    <row r="32" spans="4:4" x14ac:dyDescent="0.2">
      <c r="D32" s="13"/>
    </row>
    <row r="33" spans="2:4" x14ac:dyDescent="0.2">
      <c r="D33" s="13"/>
    </row>
    <row r="34" spans="2:4" x14ac:dyDescent="0.2">
      <c r="D34" s="13"/>
    </row>
    <row r="35" spans="2:4" x14ac:dyDescent="0.2">
      <c r="D35" s="13"/>
    </row>
    <row r="36" spans="2:4" x14ac:dyDescent="0.2">
      <c r="D36" s="13"/>
    </row>
    <row r="37" spans="2:4" x14ac:dyDescent="0.2">
      <c r="D37" s="13"/>
    </row>
    <row r="38" spans="2:4" x14ac:dyDescent="0.2">
      <c r="D38" s="13"/>
    </row>
    <row r="39" spans="2:4" x14ac:dyDescent="0.2">
      <c r="B39" s="13" t="s">
        <v>47</v>
      </c>
      <c r="D39" s="13"/>
    </row>
    <row r="40" spans="2:4" x14ac:dyDescent="0.2">
      <c r="B40" t="s">
        <v>48</v>
      </c>
      <c r="D40" s="13"/>
    </row>
    <row r="41" spans="2:4" x14ac:dyDescent="0.2">
      <c r="D41" s="13"/>
    </row>
    <row r="42" spans="2:4" x14ac:dyDescent="0.2">
      <c r="D42" s="13"/>
    </row>
    <row r="43" spans="2:4" x14ac:dyDescent="0.2">
      <c r="D43" s="13"/>
    </row>
    <row r="44" spans="2:4" x14ac:dyDescent="0.2">
      <c r="D44" s="13"/>
    </row>
    <row r="45" spans="2:4" x14ac:dyDescent="0.2">
      <c r="D45" s="13"/>
    </row>
    <row r="46" spans="2:4" x14ac:dyDescent="0.2">
      <c r="D46" s="13"/>
    </row>
    <row r="47" spans="2:4" x14ac:dyDescent="0.2">
      <c r="D47" s="13"/>
    </row>
    <row r="48" spans="2:4" x14ac:dyDescent="0.2">
      <c r="D48" s="13"/>
    </row>
    <row r="49" spans="4:4" x14ac:dyDescent="0.2">
      <c r="D49" s="13"/>
    </row>
    <row r="50" spans="4:4" x14ac:dyDescent="0.2">
      <c r="D50" s="13"/>
    </row>
    <row r="51" spans="4:4" x14ac:dyDescent="0.2">
      <c r="D51" s="13"/>
    </row>
    <row r="52" spans="4:4" x14ac:dyDescent="0.2">
      <c r="D52" s="13"/>
    </row>
    <row r="53" spans="4:4" x14ac:dyDescent="0.2">
      <c r="D53" s="13"/>
    </row>
    <row r="54" spans="4:4" x14ac:dyDescent="0.2">
      <c r="D54" s="13"/>
    </row>
    <row r="55" spans="4:4" x14ac:dyDescent="0.2">
      <c r="D55" s="13"/>
    </row>
    <row r="56" spans="4:4" x14ac:dyDescent="0.2">
      <c r="D56" s="13"/>
    </row>
    <row r="57" spans="4:4" x14ac:dyDescent="0.2">
      <c r="D57" s="13"/>
    </row>
    <row r="58" spans="4:4" x14ac:dyDescent="0.2">
      <c r="D58" s="13"/>
    </row>
    <row r="59" spans="4:4" x14ac:dyDescent="0.2">
      <c r="D59" s="13"/>
    </row>
    <row r="60" spans="4:4" x14ac:dyDescent="0.2">
      <c r="D60" s="13"/>
    </row>
    <row r="61" spans="4:4" x14ac:dyDescent="0.2">
      <c r="D61" s="13"/>
    </row>
    <row r="62" spans="4:4" x14ac:dyDescent="0.2">
      <c r="D62" s="13"/>
    </row>
    <row r="63" spans="4:4" x14ac:dyDescent="0.2">
      <c r="D63" s="13"/>
    </row>
    <row r="64" spans="4:4" x14ac:dyDescent="0.2">
      <c r="D64" s="13"/>
    </row>
    <row r="65" spans="1:18" x14ac:dyDescent="0.2">
      <c r="D65" s="13"/>
    </row>
    <row r="66" spans="1:18" x14ac:dyDescent="0.2">
      <c r="D66" s="13"/>
    </row>
    <row r="67" spans="1:18" x14ac:dyDescent="0.2">
      <c r="D67" s="13"/>
    </row>
    <row r="68" spans="1:18" x14ac:dyDescent="0.2">
      <c r="D68" s="13"/>
    </row>
    <row r="69" spans="1:18" x14ac:dyDescent="0.2">
      <c r="D69" s="13"/>
    </row>
    <row r="70" spans="1:18" x14ac:dyDescent="0.2">
      <c r="D70" s="13"/>
    </row>
    <row r="71" spans="1:18" x14ac:dyDescent="0.2">
      <c r="B71" s="13" t="s">
        <v>65</v>
      </c>
      <c r="D71" s="13"/>
    </row>
    <row r="72" spans="1:18" x14ac:dyDescent="0.2">
      <c r="B72" s="13" t="s">
        <v>49</v>
      </c>
      <c r="D72" s="13"/>
    </row>
    <row r="73" spans="1:18" x14ac:dyDescent="0.2">
      <c r="B73" s="13" t="s">
        <v>50</v>
      </c>
      <c r="D73" s="13"/>
    </row>
    <row r="74" spans="1:18" ht="23.45" customHeight="1" x14ac:dyDescent="0.2">
      <c r="A74" s="22" t="s">
        <v>61</v>
      </c>
      <c r="B74" s="23"/>
      <c r="C74" s="23"/>
      <c r="D74" s="24"/>
      <c r="E74" s="23"/>
      <c r="F74" s="23"/>
      <c r="G74" s="23"/>
      <c r="H74" s="23"/>
      <c r="I74" s="23"/>
      <c r="J74" s="23"/>
      <c r="K74" s="23"/>
      <c r="L74" s="23"/>
      <c r="M74" s="23"/>
      <c r="N74" s="23"/>
      <c r="O74" s="23"/>
      <c r="P74" s="23"/>
      <c r="Q74" s="23"/>
      <c r="R74" s="23"/>
    </row>
    <row r="75" spans="1:18" ht="23.45" customHeight="1" x14ac:dyDescent="0.2">
      <c r="B75" s="13" t="s">
        <v>63</v>
      </c>
    </row>
    <row r="76" spans="1:18" x14ac:dyDescent="0.2">
      <c r="B76" s="13" t="s">
        <v>51</v>
      </c>
      <c r="D76" s="13"/>
    </row>
    <row r="77" spans="1:18" x14ac:dyDescent="0.2">
      <c r="B77" s="13" t="s">
        <v>52</v>
      </c>
      <c r="D77" s="13"/>
    </row>
    <row r="79" spans="1:18" x14ac:dyDescent="0.2">
      <c r="C79" s="21" t="s">
        <v>53</v>
      </c>
      <c r="D79" s="13"/>
    </row>
    <row r="81" spans="1:14" ht="36" customHeight="1" x14ac:dyDescent="0.2">
      <c r="A81" s="159" t="s">
        <v>44</v>
      </c>
      <c r="B81" s="160"/>
      <c r="C81" s="158" t="s">
        <v>7</v>
      </c>
      <c r="D81" s="158"/>
      <c r="E81" s="158"/>
      <c r="F81" s="155" t="s">
        <v>8</v>
      </c>
      <c r="G81" s="156"/>
      <c r="H81" s="156"/>
      <c r="I81" s="155" t="s">
        <v>9</v>
      </c>
      <c r="J81" s="156"/>
      <c r="K81" s="156"/>
      <c r="L81" s="155" t="s">
        <v>10</v>
      </c>
      <c r="M81" s="156"/>
      <c r="N81" s="157"/>
    </row>
    <row r="82" spans="1:14" ht="24" x14ac:dyDescent="0.2">
      <c r="A82" s="161"/>
      <c r="B82" s="162"/>
      <c r="C82" s="1" t="s">
        <v>12</v>
      </c>
      <c r="D82" s="1" t="s">
        <v>5</v>
      </c>
      <c r="E82" s="1" t="s">
        <v>6</v>
      </c>
      <c r="F82" s="1" t="s">
        <v>12</v>
      </c>
      <c r="G82" s="1" t="s">
        <v>5</v>
      </c>
      <c r="H82" s="1" t="s">
        <v>6</v>
      </c>
      <c r="I82" s="1" t="s">
        <v>12</v>
      </c>
      <c r="J82" s="1" t="s">
        <v>5</v>
      </c>
      <c r="K82" s="1" t="s">
        <v>6</v>
      </c>
      <c r="L82" s="1" t="s">
        <v>12</v>
      </c>
      <c r="M82" s="1" t="s">
        <v>5</v>
      </c>
      <c r="N82" s="1" t="s">
        <v>6</v>
      </c>
    </row>
    <row r="83" spans="1:14" x14ac:dyDescent="0.2">
      <c r="A83" s="150" t="s">
        <v>66</v>
      </c>
      <c r="B83" s="150"/>
      <c r="C83" s="18"/>
      <c r="D83" s="18" t="s">
        <v>64</v>
      </c>
      <c r="E83" s="18"/>
      <c r="F83" s="18"/>
      <c r="G83" s="18"/>
      <c r="H83" s="18"/>
      <c r="I83" s="18"/>
      <c r="J83" s="18"/>
      <c r="K83" s="18"/>
      <c r="L83" s="18"/>
      <c r="M83" s="18"/>
      <c r="N83" s="18"/>
    </row>
    <row r="84" spans="1:14" x14ac:dyDescent="0.2">
      <c r="A84" s="150" t="s">
        <v>67</v>
      </c>
      <c r="B84" s="150"/>
      <c r="C84" s="18"/>
      <c r="D84" s="18"/>
      <c r="E84" s="18"/>
      <c r="F84" s="18"/>
      <c r="G84" s="18"/>
      <c r="H84" s="18"/>
      <c r="I84" s="18"/>
      <c r="J84" s="18"/>
      <c r="K84" s="18"/>
      <c r="L84" s="18"/>
      <c r="M84" s="18"/>
      <c r="N84" s="18"/>
    </row>
    <row r="87" spans="1:14" x14ac:dyDescent="0.2">
      <c r="C87" s="21" t="s">
        <v>54</v>
      </c>
      <c r="D87" s="19"/>
    </row>
    <row r="90" spans="1:14" ht="38.25" x14ac:dyDescent="0.2">
      <c r="A90" s="150" t="s">
        <v>44</v>
      </c>
      <c r="B90" s="150"/>
      <c r="C90" s="10" t="s">
        <v>12</v>
      </c>
      <c r="D90" s="10" t="s">
        <v>5</v>
      </c>
      <c r="E90" s="10" t="s">
        <v>6</v>
      </c>
      <c r="F90" s="17"/>
      <c r="I90" s="13"/>
    </row>
    <row r="91" spans="1:14" x14ac:dyDescent="0.2">
      <c r="A91" s="150" t="s">
        <v>66</v>
      </c>
      <c r="B91" s="150"/>
      <c r="C91" s="18"/>
      <c r="D91" s="18"/>
      <c r="E91" s="18"/>
    </row>
    <row r="92" spans="1:14" x14ac:dyDescent="0.2">
      <c r="A92" s="150" t="s">
        <v>67</v>
      </c>
      <c r="B92" s="150"/>
      <c r="C92" s="18"/>
      <c r="D92" s="18" t="s">
        <v>64</v>
      </c>
      <c r="E92" s="18"/>
    </row>
    <row r="96" spans="1:14" x14ac:dyDescent="0.2">
      <c r="C96" s="21" t="s">
        <v>56</v>
      </c>
    </row>
    <row r="97" spans="1:18" x14ac:dyDescent="0.2">
      <c r="D97" s="13"/>
    </row>
    <row r="99" spans="1:18" x14ac:dyDescent="0.2">
      <c r="A99" s="163" t="s">
        <v>44</v>
      </c>
      <c r="B99" s="164"/>
      <c r="C99" s="154" t="s">
        <v>7</v>
      </c>
      <c r="D99" s="154"/>
      <c r="E99" s="154"/>
      <c r="F99" s="151" t="s">
        <v>8</v>
      </c>
      <c r="G99" s="152"/>
      <c r="H99" s="152"/>
      <c r="I99" s="151" t="s">
        <v>9</v>
      </c>
      <c r="J99" s="152"/>
      <c r="K99" s="152"/>
      <c r="L99" s="151" t="s">
        <v>10</v>
      </c>
      <c r="M99" s="152"/>
      <c r="N99" s="153"/>
    </row>
    <row r="100" spans="1:18" ht="51" x14ac:dyDescent="0.2">
      <c r="A100" s="165"/>
      <c r="B100" s="166"/>
      <c r="C100" s="14" t="s">
        <v>30</v>
      </c>
      <c r="D100" s="14" t="s">
        <v>31</v>
      </c>
      <c r="E100" s="14" t="s">
        <v>32</v>
      </c>
      <c r="F100" s="14" t="s">
        <v>33</v>
      </c>
      <c r="G100" s="14" t="s">
        <v>31</v>
      </c>
      <c r="H100" s="14" t="s">
        <v>34</v>
      </c>
      <c r="I100" s="14" t="s">
        <v>33</v>
      </c>
      <c r="J100" s="14" t="s">
        <v>38</v>
      </c>
      <c r="K100" s="14" t="s">
        <v>35</v>
      </c>
      <c r="L100" s="14" t="s">
        <v>36</v>
      </c>
      <c r="M100" s="14" t="s">
        <v>31</v>
      </c>
      <c r="N100" s="14" t="s">
        <v>37</v>
      </c>
    </row>
    <row r="101" spans="1:18" x14ac:dyDescent="0.2">
      <c r="A101" s="150" t="s">
        <v>66</v>
      </c>
      <c r="B101" s="150"/>
      <c r="C101" s="18"/>
      <c r="D101" s="18" t="s">
        <v>64</v>
      </c>
      <c r="E101" s="18"/>
      <c r="F101" s="18"/>
      <c r="G101" s="18"/>
      <c r="H101" s="18"/>
      <c r="I101" s="18"/>
      <c r="J101" s="18"/>
      <c r="K101" s="18"/>
      <c r="L101" s="18"/>
      <c r="M101" s="18"/>
      <c r="N101" s="18"/>
    </row>
    <row r="102" spans="1:18" x14ac:dyDescent="0.2">
      <c r="A102" s="150" t="s">
        <v>67</v>
      </c>
      <c r="B102" s="150"/>
      <c r="C102" s="18"/>
      <c r="D102" s="18"/>
      <c r="E102" s="18"/>
      <c r="F102" s="18"/>
      <c r="G102" s="18"/>
      <c r="H102" s="18"/>
      <c r="I102" s="18"/>
      <c r="J102" s="18"/>
      <c r="K102" s="18"/>
      <c r="L102" s="18"/>
      <c r="M102" s="18"/>
      <c r="N102" s="18"/>
    </row>
    <row r="104" spans="1:18" ht="23.45" customHeight="1" x14ac:dyDescent="0.2">
      <c r="A104" s="22" t="s">
        <v>62</v>
      </c>
      <c r="B104" s="23"/>
      <c r="C104" s="23"/>
      <c r="D104" s="24"/>
      <c r="E104" s="23"/>
      <c r="F104" s="23"/>
      <c r="G104" s="23"/>
      <c r="H104" s="23"/>
      <c r="I104" s="23"/>
      <c r="J104" s="23"/>
      <c r="K104" s="23"/>
      <c r="L104" s="23"/>
      <c r="M104" s="23"/>
      <c r="N104" s="23"/>
      <c r="O104" s="23"/>
      <c r="P104" s="23"/>
      <c r="Q104" s="23"/>
      <c r="R104" s="23"/>
    </row>
    <row r="105" spans="1:18" x14ac:dyDescent="0.2">
      <c r="B105" t="s">
        <v>75</v>
      </c>
    </row>
    <row r="106" spans="1:18" x14ac:dyDescent="0.2">
      <c r="B106" s="13" t="s">
        <v>78</v>
      </c>
    </row>
    <row r="107" spans="1:18" x14ac:dyDescent="0.2">
      <c r="B107" s="13" t="s">
        <v>79</v>
      </c>
    </row>
    <row r="108" spans="1:18" x14ac:dyDescent="0.2">
      <c r="B108" s="13" t="s">
        <v>57</v>
      </c>
    </row>
    <row r="109" spans="1:18" x14ac:dyDescent="0.2">
      <c r="B109" s="13"/>
    </row>
    <row r="110" spans="1:18" x14ac:dyDescent="0.2">
      <c r="B110" s="13"/>
    </row>
    <row r="111" spans="1:18" x14ac:dyDescent="0.2">
      <c r="B111" s="13"/>
    </row>
    <row r="112" spans="1:18" x14ac:dyDescent="0.2">
      <c r="B112" s="13"/>
    </row>
    <row r="113" spans="2:19" x14ac:dyDescent="0.2">
      <c r="B113" s="13"/>
    </row>
    <row r="114" spans="2:19" x14ac:dyDescent="0.2">
      <c r="B114" s="13"/>
    </row>
    <row r="115" spans="2:19" x14ac:dyDescent="0.2">
      <c r="B115" s="13"/>
    </row>
    <row r="116" spans="2:19" x14ac:dyDescent="0.2">
      <c r="B116" s="13"/>
    </row>
    <row r="117" spans="2:19" x14ac:dyDescent="0.2">
      <c r="B117" s="13"/>
    </row>
    <row r="118" spans="2:19" x14ac:dyDescent="0.2">
      <c r="B118" s="13"/>
    </row>
    <row r="119" spans="2:19" x14ac:dyDescent="0.2">
      <c r="B119" s="13"/>
    </row>
    <row r="120" spans="2:19" x14ac:dyDescent="0.2">
      <c r="B120" s="13"/>
    </row>
    <row r="121" spans="2:19" x14ac:dyDescent="0.2">
      <c r="B121" s="13"/>
    </row>
    <row r="122" spans="2:19" x14ac:dyDescent="0.2">
      <c r="B122" s="13"/>
    </row>
    <row r="123" spans="2:19" x14ac:dyDescent="0.2">
      <c r="B123" s="13"/>
    </row>
    <row r="124" spans="2:19" x14ac:dyDescent="0.2">
      <c r="B124" s="13"/>
    </row>
    <row r="125" spans="2:19" x14ac:dyDescent="0.2">
      <c r="B125" s="13" t="s">
        <v>58</v>
      </c>
    </row>
    <row r="126" spans="2:19" x14ac:dyDescent="0.2">
      <c r="B126" s="13" t="s">
        <v>59</v>
      </c>
    </row>
    <row r="127" spans="2:19" x14ac:dyDescent="0.2">
      <c r="B127" t="s">
        <v>74</v>
      </c>
    </row>
    <row r="128" spans="2:19" ht="55.5" customHeight="1" x14ac:dyDescent="0.2">
      <c r="B128" s="167" t="s">
        <v>80</v>
      </c>
      <c r="C128" s="167"/>
      <c r="D128" s="167"/>
      <c r="E128" s="167"/>
      <c r="F128" s="167"/>
      <c r="G128" s="167"/>
      <c r="H128" s="167"/>
      <c r="I128" s="167"/>
      <c r="J128" s="167"/>
      <c r="K128" s="167"/>
      <c r="L128" s="167"/>
      <c r="M128" s="167"/>
      <c r="N128" s="167"/>
      <c r="O128" s="167"/>
      <c r="P128" s="167"/>
      <c r="Q128" s="167"/>
      <c r="R128" s="167"/>
      <c r="S128" s="167"/>
    </row>
  </sheetData>
  <mergeCells count="18">
    <mergeCell ref="B128:S128"/>
    <mergeCell ref="I99:K99"/>
    <mergeCell ref="A101:B101"/>
    <mergeCell ref="A102:B102"/>
    <mergeCell ref="I81:K81"/>
    <mergeCell ref="L81:N81"/>
    <mergeCell ref="C81:E81"/>
    <mergeCell ref="F81:H81"/>
    <mergeCell ref="A81:B82"/>
    <mergeCell ref="A83:B83"/>
    <mergeCell ref="A84:B84"/>
    <mergeCell ref="A91:B91"/>
    <mergeCell ref="A92:B92"/>
    <mergeCell ref="L99:N99"/>
    <mergeCell ref="C99:E99"/>
    <mergeCell ref="F99:H99"/>
    <mergeCell ref="A90:B90"/>
    <mergeCell ref="A99:B100"/>
  </mergeCells>
  <conditionalFormatting sqref="C91:E92">
    <cfRule type="cellIs" dxfId="7" priority="3" stopIfTrue="1" operator="equal">
      <formula>""</formula>
    </cfRule>
  </conditionalFormatting>
  <conditionalFormatting sqref="C83:N83">
    <cfRule type="cellIs" dxfId="6" priority="5" stopIfTrue="1" operator="equal">
      <formula>""</formula>
    </cfRule>
  </conditionalFormatting>
  <conditionalFormatting sqref="C84:N84">
    <cfRule type="cellIs" dxfId="5" priority="6" stopIfTrue="1" operator="equal">
      <formula>""</formula>
    </cfRule>
  </conditionalFormatting>
  <conditionalFormatting sqref="C101:N102">
    <cfRule type="cellIs" dxfId="4" priority="1" stopIfTrue="1" operator="equal">
      <formula>""</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R28"/>
  <sheetViews>
    <sheetView showGridLines="0" workbookViewId="0">
      <selection activeCell="A3" sqref="A3:V3"/>
    </sheetView>
  </sheetViews>
  <sheetFormatPr defaultRowHeight="12.75" x14ac:dyDescent="0.2"/>
  <sheetData>
    <row r="1" spans="1:18" ht="23.45" customHeight="1" x14ac:dyDescent="0.2">
      <c r="A1" s="22" t="s">
        <v>61</v>
      </c>
      <c r="B1" s="23"/>
      <c r="C1" s="23"/>
      <c r="D1" s="24"/>
      <c r="E1" s="23"/>
      <c r="F1" s="23"/>
      <c r="G1" s="23"/>
      <c r="H1" s="23"/>
      <c r="I1" s="23"/>
      <c r="J1" s="23"/>
      <c r="K1" s="23"/>
      <c r="L1" s="23"/>
      <c r="M1" s="23"/>
      <c r="N1" s="23"/>
      <c r="O1" s="23"/>
      <c r="P1" s="23"/>
      <c r="Q1" s="23"/>
      <c r="R1" s="23"/>
    </row>
    <row r="2" spans="1:18" x14ac:dyDescent="0.2">
      <c r="B2" s="13" t="s">
        <v>51</v>
      </c>
      <c r="D2" s="13"/>
    </row>
    <row r="3" spans="1:18" x14ac:dyDescent="0.2">
      <c r="B3" s="13" t="s">
        <v>52</v>
      </c>
      <c r="D3" s="13"/>
    </row>
    <row r="5" spans="1:18" x14ac:dyDescent="0.2">
      <c r="C5" s="21" t="s">
        <v>53</v>
      </c>
      <c r="D5" s="13"/>
    </row>
    <row r="7" spans="1:18" ht="36" customHeight="1" x14ac:dyDescent="0.2">
      <c r="A7" s="159" t="s">
        <v>44</v>
      </c>
      <c r="B7" s="160"/>
      <c r="C7" s="155" t="s">
        <v>7</v>
      </c>
      <c r="D7" s="156"/>
      <c r="E7" s="157"/>
      <c r="F7" s="155" t="s">
        <v>8</v>
      </c>
      <c r="G7" s="156"/>
      <c r="H7" s="157"/>
      <c r="I7" s="155" t="s">
        <v>9</v>
      </c>
      <c r="J7" s="156"/>
      <c r="K7" s="157"/>
      <c r="L7" s="155" t="s">
        <v>10</v>
      </c>
      <c r="M7" s="156"/>
      <c r="N7" s="157"/>
    </row>
    <row r="8" spans="1:18" ht="24" x14ac:dyDescent="0.2">
      <c r="A8" s="161"/>
      <c r="B8" s="162"/>
      <c r="C8" s="1" t="s">
        <v>12</v>
      </c>
      <c r="D8" s="1" t="s">
        <v>5</v>
      </c>
      <c r="E8" s="1" t="s">
        <v>6</v>
      </c>
      <c r="F8" s="1" t="s">
        <v>12</v>
      </c>
      <c r="G8" s="1" t="s">
        <v>5</v>
      </c>
      <c r="H8" s="1" t="s">
        <v>6</v>
      </c>
      <c r="I8" s="1" t="s">
        <v>12</v>
      </c>
      <c r="J8" s="1" t="s">
        <v>5</v>
      </c>
      <c r="K8" s="1" t="s">
        <v>6</v>
      </c>
      <c r="L8" s="1" t="s">
        <v>12</v>
      </c>
      <c r="M8" s="1" t="s">
        <v>5</v>
      </c>
      <c r="N8" s="1" t="s">
        <v>6</v>
      </c>
    </row>
    <row r="9" spans="1:18" x14ac:dyDescent="0.2">
      <c r="A9" s="150" t="s">
        <v>66</v>
      </c>
      <c r="B9" s="150"/>
      <c r="C9" s="18" t="str">
        <f>IF('Bieu 01'!D19&lt;&gt;'Bieu 01'!D44,"X","")</f>
        <v/>
      </c>
      <c r="D9" s="18" t="str">
        <f>IF('Bieu 01'!E19&lt;&gt;'Bieu 01'!E44,"X","")</f>
        <v/>
      </c>
      <c r="E9" s="18" t="str">
        <f>IF('Bieu 01'!F19&lt;&gt;'Bieu 01'!F44,"X","")</f>
        <v/>
      </c>
      <c r="F9" s="18" t="str">
        <f>IF('Bieu 01'!H19&lt;&gt;'Bieu 01'!H44,"X","")</f>
        <v/>
      </c>
      <c r="G9" s="18" t="str">
        <f>IF('Bieu 01'!I19&lt;&gt;'Bieu 01'!I44,"X","")</f>
        <v/>
      </c>
      <c r="H9" s="18" t="str">
        <f>IF('Bieu 01'!J19&lt;&gt;'Bieu 01'!J44,"X","")</f>
        <v/>
      </c>
      <c r="I9" s="18" t="str">
        <f>IF('Bieu 01'!L19&lt;&gt;'Bieu 01'!L44,"X","")</f>
        <v/>
      </c>
      <c r="J9" s="18" t="str">
        <f>IF('Bieu 01'!M19&lt;&gt;'Bieu 01'!M44,"X","")</f>
        <v/>
      </c>
      <c r="K9" s="18" t="str">
        <f>IF('Bieu 01'!N19&lt;&gt;'Bieu 01'!N44,"X","")</f>
        <v/>
      </c>
      <c r="L9" s="18" t="str">
        <f>IF('Bieu 01'!P19&lt;&gt;'Bieu 01'!P44,"X","")</f>
        <v/>
      </c>
      <c r="M9" s="18" t="str">
        <f>IF('Bieu 01'!Q19&lt;&gt;'Bieu 01'!Q44,"X","")</f>
        <v/>
      </c>
      <c r="N9" s="18" t="str">
        <f>IF('Bieu 01'!R19&lt;&gt;'Bieu 01'!R44,"X","")</f>
        <v/>
      </c>
    </row>
    <row r="10" spans="1:18" x14ac:dyDescent="0.2">
      <c r="A10" s="150" t="s">
        <v>67</v>
      </c>
      <c r="B10" s="150"/>
      <c r="C10" s="18" t="str">
        <f>IF('Bieu 01'!D20&lt;&gt;'Bieu 01'!D45,"X","")</f>
        <v/>
      </c>
      <c r="D10" s="18" t="str">
        <f>IF('Bieu 01'!E20&lt;&gt;'Bieu 01'!E45,"X","")</f>
        <v/>
      </c>
      <c r="E10" s="18" t="str">
        <f>IF('Bieu 01'!F20&lt;&gt;'Bieu 01'!F45,"X","")</f>
        <v/>
      </c>
      <c r="F10" s="18" t="str">
        <f>IF('Bieu 01'!H20&lt;&gt;'Bieu 01'!H45,"X","")</f>
        <v/>
      </c>
      <c r="G10" s="18" t="str">
        <f>IF('Bieu 01'!I20&lt;&gt;'Bieu 01'!I45,"X","")</f>
        <v/>
      </c>
      <c r="H10" s="18" t="str">
        <f>IF('Bieu 01'!J20&lt;&gt;'Bieu 01'!J45,"X","")</f>
        <v/>
      </c>
      <c r="I10" s="18" t="str">
        <f>IF('Bieu 01'!L20&lt;&gt;'Bieu 01'!L45,"X","")</f>
        <v/>
      </c>
      <c r="J10" s="18" t="str">
        <f>IF('Bieu 01'!M20&lt;&gt;'Bieu 01'!M45,"X","")</f>
        <v/>
      </c>
      <c r="K10" s="18" t="str">
        <f>IF('Bieu 01'!N20&lt;&gt;'Bieu 01'!N45,"X","")</f>
        <v/>
      </c>
      <c r="L10" s="18" t="str">
        <f>IF('Bieu 01'!P20&lt;&gt;'Bieu 01'!P45,"X","")</f>
        <v/>
      </c>
      <c r="M10" s="18" t="str">
        <f>IF('Bieu 01'!Q20&lt;&gt;'Bieu 01'!Q45,"X","")</f>
        <v/>
      </c>
      <c r="N10" s="18" t="str">
        <f>IF('Bieu 01'!R20&lt;&gt;'Bieu 01'!R45,"X","")</f>
        <v/>
      </c>
    </row>
    <row r="13" spans="1:18" x14ac:dyDescent="0.2">
      <c r="C13" s="21" t="s">
        <v>54</v>
      </c>
      <c r="D13" s="19"/>
    </row>
    <row r="16" spans="1:18" ht="38.25" x14ac:dyDescent="0.2">
      <c r="A16" s="150" t="s">
        <v>44</v>
      </c>
      <c r="B16" s="150"/>
      <c r="C16" s="10" t="s">
        <v>12</v>
      </c>
      <c r="D16" s="10" t="s">
        <v>5</v>
      </c>
      <c r="E16" s="10" t="s">
        <v>6</v>
      </c>
      <c r="F16" s="17"/>
      <c r="I16" s="13"/>
    </row>
    <row r="17" spans="1:14" x14ac:dyDescent="0.2">
      <c r="A17" s="150" t="s">
        <v>66</v>
      </c>
      <c r="B17" s="150"/>
      <c r="C17" s="18" t="str">
        <f>IF('Bieu 02A'!D18&lt;&gt;'Bieu 02A'!D43,"X","")</f>
        <v/>
      </c>
      <c r="D17" s="18" t="str">
        <f>IF('Bieu 02A'!E18&lt;&gt;'Bieu 02A'!E43,"X","")</f>
        <v/>
      </c>
      <c r="E17" s="18" t="str">
        <f>IF('Bieu 02A'!F18&lt;&gt;'Bieu 02A'!F43,"X","")</f>
        <v/>
      </c>
    </row>
    <row r="18" spans="1:14" x14ac:dyDescent="0.2">
      <c r="A18" s="150" t="s">
        <v>67</v>
      </c>
      <c r="B18" s="150"/>
      <c r="C18" s="18" t="str">
        <f>IF('Bieu 02A'!D19&lt;&gt;'Bieu 02A'!D44,"X","")</f>
        <v/>
      </c>
      <c r="D18" s="18" t="str">
        <f>IF('Bieu 02A'!E19&lt;&gt;'Bieu 02A'!E44,"X","")</f>
        <v/>
      </c>
      <c r="E18" s="18" t="str">
        <f>IF('Bieu 02A'!F19&lt;&gt;'Bieu 02A'!F44,"X","")</f>
        <v/>
      </c>
    </row>
    <row r="22" spans="1:14" x14ac:dyDescent="0.2">
      <c r="C22" s="21" t="s">
        <v>56</v>
      </c>
    </row>
    <row r="23" spans="1:14" x14ac:dyDescent="0.2">
      <c r="D23" s="13"/>
    </row>
    <row r="25" spans="1:14" x14ac:dyDescent="0.2">
      <c r="A25" s="163" t="s">
        <v>44</v>
      </c>
      <c r="B25" s="164"/>
      <c r="C25" s="154" t="s">
        <v>7</v>
      </c>
      <c r="D25" s="154"/>
      <c r="E25" s="154"/>
      <c r="F25" s="151" t="s">
        <v>8</v>
      </c>
      <c r="G25" s="152"/>
      <c r="H25" s="152"/>
      <c r="I25" s="151" t="s">
        <v>9</v>
      </c>
      <c r="J25" s="152"/>
      <c r="K25" s="152"/>
      <c r="L25" s="151" t="s">
        <v>10</v>
      </c>
      <c r="M25" s="152"/>
      <c r="N25" s="153"/>
    </row>
    <row r="26" spans="1:14" ht="51" x14ac:dyDescent="0.2">
      <c r="A26" s="165"/>
      <c r="B26" s="166"/>
      <c r="C26" s="14" t="s">
        <v>30</v>
      </c>
      <c r="D26" s="14" t="s">
        <v>31</v>
      </c>
      <c r="E26" s="14" t="s">
        <v>32</v>
      </c>
      <c r="F26" s="14" t="s">
        <v>33</v>
      </c>
      <c r="G26" s="14" t="s">
        <v>31</v>
      </c>
      <c r="H26" s="14" t="s">
        <v>34</v>
      </c>
      <c r="I26" s="14" t="s">
        <v>33</v>
      </c>
      <c r="J26" s="14" t="s">
        <v>38</v>
      </c>
      <c r="K26" s="14" t="s">
        <v>35</v>
      </c>
      <c r="L26" s="14" t="s">
        <v>36</v>
      </c>
      <c r="M26" s="14" t="s">
        <v>31</v>
      </c>
      <c r="N26" s="14" t="s">
        <v>37</v>
      </c>
    </row>
    <row r="27" spans="1:14" x14ac:dyDescent="0.2">
      <c r="A27" s="150" t="s">
        <v>66</v>
      </c>
      <c r="B27" s="150"/>
      <c r="C27" s="18" t="e">
        <f>IF(#REF!&lt;&gt;#REF!,"X","")</f>
        <v>#REF!</v>
      </c>
      <c r="D27" s="18" t="e">
        <f>IF(#REF!&lt;&gt;#REF!,"X","")</f>
        <v>#REF!</v>
      </c>
      <c r="E27" s="18" t="e">
        <f>IF(#REF!&lt;&gt;#REF!,"X","")</f>
        <v>#REF!</v>
      </c>
      <c r="F27" s="18" t="e">
        <f>IF(#REF!&lt;&gt;#REF!,"X","")</f>
        <v>#REF!</v>
      </c>
      <c r="G27" s="18" t="e">
        <f>IF(#REF!&lt;&gt;#REF!,"X","")</f>
        <v>#REF!</v>
      </c>
      <c r="H27" s="18" t="e">
        <f>IF(#REF!&lt;&gt;#REF!,"X","")</f>
        <v>#REF!</v>
      </c>
      <c r="I27" s="18" t="e">
        <f>IF(#REF!&lt;&gt;#REF!,"X","")</f>
        <v>#REF!</v>
      </c>
      <c r="J27" s="18" t="e">
        <f>IF(#REF!&lt;&gt;#REF!,"X","")</f>
        <v>#REF!</v>
      </c>
      <c r="K27" s="18" t="e">
        <f>IF(#REF!&lt;&gt;#REF!,"X","")</f>
        <v>#REF!</v>
      </c>
      <c r="L27" s="18" t="e">
        <f>IF(#REF!&lt;&gt;#REF!,"X","")</f>
        <v>#REF!</v>
      </c>
      <c r="M27" s="18" t="e">
        <f>IF(#REF!&lt;&gt;#REF!,"X","")</f>
        <v>#REF!</v>
      </c>
      <c r="N27" s="18" t="e">
        <f>IF(#REF!&lt;&gt;#REF!,"X","")</f>
        <v>#REF!</v>
      </c>
    </row>
    <row r="28" spans="1:14" x14ac:dyDescent="0.2">
      <c r="A28" s="150" t="s">
        <v>67</v>
      </c>
      <c r="B28" s="150"/>
      <c r="C28" s="18" t="e">
        <f>IF(#REF!&lt;&gt;#REF!,"X","")</f>
        <v>#REF!</v>
      </c>
      <c r="D28" s="18" t="e">
        <f>IF(#REF!&lt;&gt;#REF!,"X","")</f>
        <v>#REF!</v>
      </c>
      <c r="E28" s="18" t="e">
        <f>IF(#REF!&lt;&gt;#REF!,"X","")</f>
        <v>#REF!</v>
      </c>
      <c r="F28" s="18" t="e">
        <f>IF(#REF!&lt;&gt;#REF!,"X","")</f>
        <v>#REF!</v>
      </c>
      <c r="G28" s="18" t="e">
        <f>IF(#REF!&lt;&gt;#REF!,"X","")</f>
        <v>#REF!</v>
      </c>
      <c r="H28" s="18" t="e">
        <f>IF(#REF!&lt;&gt;#REF!,"X","")</f>
        <v>#REF!</v>
      </c>
      <c r="I28" s="18" t="e">
        <f>IF(#REF!&lt;&gt;#REF!,"X","")</f>
        <v>#REF!</v>
      </c>
      <c r="J28" s="18" t="e">
        <f>IF(#REF!&lt;&gt;#REF!,"X","")</f>
        <v>#REF!</v>
      </c>
      <c r="K28" s="18" t="e">
        <f>IF(#REF!&lt;&gt;#REF!,"X","")</f>
        <v>#REF!</v>
      </c>
      <c r="L28" s="18" t="e">
        <f>IF(#REF!&lt;&gt;#REF!,"X","")</f>
        <v>#REF!</v>
      </c>
      <c r="M28" s="18" t="e">
        <f>IF(#REF!&lt;&gt;#REF!,"X","")</f>
        <v>#REF!</v>
      </c>
      <c r="N28" s="18" t="e">
        <f>IF(#REF!&lt;&gt;#REF!,"X","")</f>
        <v>#REF!</v>
      </c>
    </row>
  </sheetData>
  <sheetProtection password="8474" sheet="1"/>
  <mergeCells count="17">
    <mergeCell ref="L7:N7"/>
    <mergeCell ref="A9:B9"/>
    <mergeCell ref="F25:H25"/>
    <mergeCell ref="I25:K25"/>
    <mergeCell ref="L25:N25"/>
    <mergeCell ref="C25:E25"/>
    <mergeCell ref="A7:B8"/>
    <mergeCell ref="C7:E7"/>
    <mergeCell ref="F7:H7"/>
    <mergeCell ref="I7:K7"/>
    <mergeCell ref="A27:B27"/>
    <mergeCell ref="A28:B28"/>
    <mergeCell ref="A10:B10"/>
    <mergeCell ref="A16:B16"/>
    <mergeCell ref="A17:B17"/>
    <mergeCell ref="A18:B18"/>
    <mergeCell ref="A25:B26"/>
  </mergeCells>
  <conditionalFormatting sqref="C17:E18">
    <cfRule type="cellIs" dxfId="3" priority="3" stopIfTrue="1" operator="equal">
      <formula>""</formula>
    </cfRule>
  </conditionalFormatting>
  <conditionalFormatting sqref="C9:N9">
    <cfRule type="cellIs" dxfId="2" priority="5" stopIfTrue="1" operator="equal">
      <formula>""</formula>
    </cfRule>
  </conditionalFormatting>
  <conditionalFormatting sqref="C10:N10">
    <cfRule type="cellIs" dxfId="1" priority="6" stopIfTrue="1" operator="equal">
      <formula>""</formula>
    </cfRule>
  </conditionalFormatting>
  <conditionalFormatting sqref="C27:N28">
    <cfRule type="cellIs" dxfId="0" priority="1" stopIfTrue="1" operator="equal">
      <formula>""</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Bieu 01</vt:lpstr>
      <vt:lpstr>Bieu 02A</vt:lpstr>
      <vt:lpstr>Hướng dẫn nhập</vt:lpstr>
      <vt:lpstr>Kiểm tra kết quả </vt:lpstr>
      <vt:lpstr>'Bieu 01'!Print_Area</vt:lpstr>
      <vt:lpstr>'Bieu 02A'!Print_Area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NguyeNgocKhoa</dc:creator>
  <cp:lastModifiedBy>TNG</cp:lastModifiedBy>
  <cp:lastPrinted>2026-01-13T07:07:58Z</cp:lastPrinted>
  <dcterms:created xsi:type="dcterms:W3CDTF">2004-01-05T02:48:38Z</dcterms:created>
  <dcterms:modified xsi:type="dcterms:W3CDTF">2026-01-13T07:08:07Z</dcterms:modified>
</cp:coreProperties>
</file>